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.10.16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459" i="4" l="1"/>
  <c r="F459" i="4" s="1"/>
  <c r="E458" i="4"/>
  <c r="E457" i="4"/>
  <c r="E456" i="4"/>
  <c r="F456" i="4" s="1"/>
  <c r="E454" i="4"/>
  <c r="F453" i="4"/>
  <c r="E452" i="4"/>
  <c r="E451" i="4"/>
  <c r="E450" i="4"/>
  <c r="E449" i="4"/>
  <c r="E448" i="4"/>
  <c r="E447" i="4"/>
  <c r="E446" i="4"/>
  <c r="F446" i="4" s="1"/>
  <c r="F445" i="4"/>
  <c r="E444" i="4"/>
  <c r="E443" i="4"/>
  <c r="E442" i="4"/>
  <c r="E441" i="4"/>
  <c r="E440" i="4"/>
  <c r="E428" i="4"/>
  <c r="F428" i="4" s="1"/>
  <c r="F426" i="4" s="1"/>
  <c r="E426" i="4" s="1"/>
  <c r="E357" i="4"/>
  <c r="E356" i="4"/>
  <c r="E355" i="4"/>
  <c r="E354" i="4"/>
  <c r="E353" i="4"/>
  <c r="F352" i="4"/>
  <c r="E352" i="4" s="1"/>
  <c r="E351" i="4"/>
  <c r="E350" i="4"/>
  <c r="E349" i="4"/>
  <c r="F348" i="4"/>
  <c r="E348" i="4" s="1"/>
  <c r="E347" i="4"/>
  <c r="E346" i="4"/>
  <c r="F345" i="4"/>
  <c r="E345" i="4" s="1"/>
  <c r="E344" i="4"/>
  <c r="E343" i="4"/>
  <c r="E342" i="4"/>
  <c r="E341" i="4"/>
  <c r="E340" i="4"/>
  <c r="E339" i="4"/>
  <c r="E338" i="4"/>
  <c r="E336" i="4"/>
  <c r="E335" i="4"/>
  <c r="E334" i="4"/>
  <c r="E333" i="4"/>
  <c r="F332" i="4"/>
  <c r="E332" i="4" s="1"/>
  <c r="D331" i="4"/>
  <c r="A331" i="4"/>
  <c r="E330" i="4"/>
  <c r="E329" i="4"/>
  <c r="E328" i="4"/>
  <c r="E327" i="4"/>
  <c r="E326" i="4"/>
  <c r="F325" i="4"/>
  <c r="E325" i="4" s="1"/>
  <c r="E324" i="4"/>
  <c r="E323" i="4"/>
  <c r="E322" i="4"/>
  <c r="F321" i="4"/>
  <c r="E321" i="4" s="1"/>
  <c r="E320" i="4"/>
  <c r="E319" i="4"/>
  <c r="F318" i="4"/>
  <c r="E318" i="4" s="1"/>
  <c r="E317" i="4"/>
  <c r="E316" i="4"/>
  <c r="E315" i="4"/>
  <c r="E314" i="4"/>
  <c r="E313" i="4"/>
  <c r="E312" i="4"/>
  <c r="E311" i="4"/>
  <c r="F310" i="4"/>
  <c r="E310" i="4" s="1"/>
  <c r="E309" i="4"/>
  <c r="E308" i="4"/>
  <c r="E307" i="4"/>
  <c r="E306" i="4"/>
  <c r="F305" i="4"/>
  <c r="E305" i="4" s="1"/>
  <c r="F304" i="4"/>
  <c r="E304" i="4" s="1"/>
  <c r="D304" i="4"/>
  <c r="A304" i="4"/>
  <c r="E303" i="4"/>
  <c r="E302" i="4"/>
  <c r="E301" i="4"/>
  <c r="E300" i="4"/>
  <c r="E299" i="4"/>
  <c r="F298" i="4"/>
  <c r="E298" i="4" s="1"/>
  <c r="E297" i="4"/>
  <c r="E296" i="4"/>
  <c r="E295" i="4"/>
  <c r="F294" i="4"/>
  <c r="E294" i="4" s="1"/>
  <c r="E293" i="4"/>
  <c r="E292" i="4"/>
  <c r="F291" i="4"/>
  <c r="E291" i="4" s="1"/>
  <c r="E290" i="4"/>
  <c r="E289" i="4"/>
  <c r="E288" i="4"/>
  <c r="E287" i="4"/>
  <c r="E286" i="4"/>
  <c r="E285" i="4"/>
  <c r="E284" i="4"/>
  <c r="E282" i="4"/>
  <c r="E281" i="4"/>
  <c r="E280" i="4"/>
  <c r="E279" i="4"/>
  <c r="F278" i="4"/>
  <c r="E278" i="4" s="1"/>
  <c r="D277" i="4"/>
  <c r="A277" i="4"/>
  <c r="E273" i="4"/>
  <c r="E272" i="4"/>
  <c r="E271" i="4"/>
  <c r="F269" i="4"/>
  <c r="H269" i="4" s="1"/>
  <c r="E266" i="4"/>
  <c r="E265" i="4"/>
  <c r="E264" i="4"/>
  <c r="E263" i="4"/>
  <c r="E262" i="4"/>
  <c r="F261" i="4"/>
  <c r="E261" i="4" s="1"/>
  <c r="E260" i="4"/>
  <c r="E259" i="4"/>
  <c r="E258" i="4"/>
  <c r="F257" i="4"/>
  <c r="E257" i="4" s="1"/>
  <c r="E256" i="4"/>
  <c r="E255" i="4"/>
  <c r="F254" i="4"/>
  <c r="E254" i="4" s="1"/>
  <c r="E253" i="4"/>
  <c r="E252" i="4"/>
  <c r="E251" i="4"/>
  <c r="E250" i="4"/>
  <c r="E249" i="4"/>
  <c r="E248" i="4"/>
  <c r="E247" i="4"/>
  <c r="F245" i="4"/>
  <c r="E245" i="4" s="1"/>
  <c r="E244" i="4"/>
  <c r="F243" i="4"/>
  <c r="E243" i="4" s="1"/>
  <c r="E242" i="4"/>
  <c r="F239" i="4"/>
  <c r="E239" i="4" s="1"/>
  <c r="E238" i="4"/>
  <c r="E237" i="4"/>
  <c r="F235" i="4"/>
  <c r="E235" i="4" s="1"/>
  <c r="F234" i="4"/>
  <c r="E234" i="4" s="1"/>
  <c r="E233" i="4"/>
  <c r="E232" i="4"/>
  <c r="E231" i="4"/>
  <c r="E230" i="4"/>
  <c r="E229" i="4"/>
  <c r="F228" i="4"/>
  <c r="E228" i="4" s="1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F213" i="4"/>
  <c r="E213" i="4" s="1"/>
  <c r="E212" i="4"/>
  <c r="E211" i="4"/>
  <c r="E210" i="4"/>
  <c r="E209" i="4"/>
  <c r="F208" i="4"/>
  <c r="E208" i="4" s="1"/>
  <c r="F207" i="4"/>
  <c r="E207" i="4" s="1"/>
  <c r="F206" i="4"/>
  <c r="E206" i="4" s="1"/>
  <c r="E205" i="4"/>
  <c r="E204" i="4"/>
  <c r="E203" i="4"/>
  <c r="E202" i="4"/>
  <c r="F201" i="4"/>
  <c r="E201" i="4" s="1"/>
  <c r="F200" i="4"/>
  <c r="E200" i="4" s="1"/>
  <c r="E199" i="4"/>
  <c r="E198" i="4"/>
  <c r="E197" i="4"/>
  <c r="E196" i="4"/>
  <c r="E195" i="4"/>
  <c r="E194" i="4"/>
  <c r="F193" i="4"/>
  <c r="E193" i="4" s="1"/>
  <c r="E192" i="4"/>
  <c r="E191" i="4"/>
  <c r="E190" i="4"/>
  <c r="E189" i="4"/>
  <c r="E188" i="4"/>
  <c r="E187" i="4"/>
  <c r="F185" i="4"/>
  <c r="E185" i="4" s="1"/>
  <c r="E184" i="4"/>
  <c r="F183" i="4"/>
  <c r="E183" i="4" s="1"/>
  <c r="E182" i="4"/>
  <c r="E175" i="4"/>
  <c r="E158" i="4"/>
  <c r="E157" i="4"/>
  <c r="E155" i="4"/>
  <c r="F153" i="4"/>
  <c r="E153" i="4" s="1"/>
  <c r="E152" i="4"/>
  <c r="E151" i="4"/>
  <c r="E150" i="4"/>
  <c r="E149" i="4"/>
  <c r="E148" i="4"/>
  <c r="E147" i="4"/>
  <c r="F145" i="4"/>
  <c r="E145" i="4" s="1"/>
  <c r="E144" i="4"/>
  <c r="F143" i="4"/>
  <c r="E143" i="4" s="1"/>
  <c r="F142" i="4"/>
  <c r="E142" i="4" s="1"/>
  <c r="F141" i="4"/>
  <c r="E141" i="4" s="1"/>
  <c r="E140" i="4"/>
  <c r="F138" i="4"/>
  <c r="E138" i="4" s="1"/>
  <c r="E137" i="4"/>
  <c r="F136" i="4"/>
  <c r="E136" i="4"/>
  <c r="E135" i="4"/>
  <c r="E123" i="4"/>
  <c r="F123" i="4" s="1"/>
  <c r="E119" i="4"/>
  <c r="F118" i="4"/>
  <c r="F176" i="4" s="1"/>
  <c r="E115" i="4"/>
  <c r="F96" i="4"/>
  <c r="F81" i="4"/>
  <c r="F66" i="4"/>
  <c r="F54" i="4"/>
  <c r="F51" i="4" s="1"/>
  <c r="E121" i="4" l="1"/>
  <c r="F121" i="4" s="1"/>
  <c r="F116" i="4" s="1"/>
  <c r="E116" i="4" s="1"/>
  <c r="F181" i="4"/>
  <c r="F186" i="4"/>
  <c r="E186" i="4" s="1"/>
  <c r="F159" i="4"/>
  <c r="E159" i="4" s="1"/>
  <c r="E176" i="4"/>
  <c r="F439" i="4"/>
  <c r="F146" i="4"/>
  <c r="F454" i="4"/>
  <c r="F156" i="4"/>
  <c r="E118" i="4"/>
  <c r="F134" i="4"/>
  <c r="F241" i="4"/>
  <c r="F246" i="4"/>
  <c r="E246" i="4" s="1"/>
  <c r="E269" i="4"/>
  <c r="F283" i="4"/>
  <c r="F337" i="4"/>
  <c r="E181" i="4" l="1"/>
  <c r="F180" i="4"/>
  <c r="E180" i="4" s="1"/>
  <c r="F432" i="4"/>
  <c r="E439" i="4"/>
  <c r="E432" i="4" s="1"/>
  <c r="E337" i="4"/>
  <c r="F331" i="4"/>
  <c r="E331" i="4" s="1"/>
  <c r="E241" i="4"/>
  <c r="F240" i="4"/>
  <c r="E283" i="4"/>
  <c r="F277" i="4"/>
  <c r="E134" i="4"/>
  <c r="E156" i="4"/>
  <c r="F154" i="4"/>
  <c r="E154" i="4" s="1"/>
  <c r="F139" i="4"/>
  <c r="E139" i="4" s="1"/>
  <c r="E146" i="4"/>
  <c r="F132" i="4" l="1"/>
  <c r="H134" i="4" s="1"/>
  <c r="E132" i="4"/>
  <c r="E277" i="4"/>
  <c r="F275" i="4"/>
  <c r="E240" i="4"/>
  <c r="F178" i="4"/>
  <c r="H179" i="4" l="1"/>
  <c r="E178" i="4"/>
  <c r="H178" i="4"/>
  <c r="H275" i="4"/>
  <c r="E275" i="4"/>
</calcChain>
</file>

<file path=xl/sharedStrings.xml><?xml version="1.0" encoding="utf-8"?>
<sst xmlns="http://schemas.openxmlformats.org/spreadsheetml/2006/main" count="559" uniqueCount="188">
  <si>
    <t>УТВЕРЖДАЮ</t>
  </si>
  <si>
    <t xml:space="preserve"> Руководитель Управления образования администрации Шушенского района</t>
  </si>
  <si>
    <t>(наименование должности лица, утверждающего документ)</t>
  </si>
  <si>
    <t>Шифрин В.Н</t>
  </si>
  <si>
    <t>(подпись)</t>
  </si>
  <si>
    <t>(расшифровка подписи)</t>
  </si>
  <si>
    <r>
      <t>"20</t>
    </r>
    <r>
      <rPr>
        <u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"ОКТЯБРЯ 20</t>
    </r>
    <r>
      <rPr>
        <u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>г.</t>
    </r>
  </si>
  <si>
    <t>План финансово - хозяйственной деятельности</t>
  </si>
  <si>
    <t xml:space="preserve">на 2016  год </t>
  </si>
  <si>
    <t>КОДЫ</t>
  </si>
  <si>
    <t>Форма по КФД</t>
  </si>
  <si>
    <t>"20" ОКТЯБРЯ 2016 г.</t>
  </si>
  <si>
    <t>Дата</t>
  </si>
  <si>
    <t>Наименование муниципального бюджетного учреждения (подразделения)</t>
  </si>
  <si>
    <t>по ОКПО</t>
  </si>
  <si>
    <t>Муниципальное бюджетное образовательное учреждение дополнительного образования"  Межшкольный учебный комбинат"</t>
  </si>
  <si>
    <t>ИНН / КПП        2442008955 / 244201001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</si>
  <si>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</si>
  <si>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</si>
  <si>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</si>
  <si>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Управление образование администрации Шушенского района</t>
  </si>
  <si>
    <t>Адрес фактического местонахождения мунципального бюджетного учреждения (подразделения)</t>
  </si>
  <si>
    <t xml:space="preserve">662733, Красноярский край, п. Ильичево, ул. Московская, 15
</t>
  </si>
  <si>
    <t xml:space="preserve">I.  Сведения о деятельности муниципального бюджетного учреждения </t>
  </si>
  <si>
    <t>1.1. Цели деятельности муниципального бюджетного учреждения (подразделения):Осуществление образовательной деятельности по дополнительным общеобразовательным общеразвивающим программам, программам профессионального обучения.</t>
  </si>
  <si>
    <t>1.2. Виды деятельности муниципального бюджетного учреждения (подразделения): реализация программ дополнительного образования научной- технической, эколого-биологической, социально- педагогической, естественнонаучной, художественно-эстетической направленности.</t>
  </si>
  <si>
    <t>1.3. Перечень услуг (работ), осуществляемых на платной основе:</t>
  </si>
  <si>
    <t>II. Показатели финансового состояния учреждения</t>
  </si>
  <si>
    <t>Наименование показателя</t>
  </si>
  <si>
    <t>Сумма</t>
  </si>
  <si>
    <r>
      <t>I. Нефинансовые активы, всего</t>
    </r>
    <r>
      <rPr>
        <sz val="11"/>
        <rFont val="Times New Roman"/>
        <family val="1"/>
        <charset val="204"/>
      </rPr>
      <t>:</t>
    </r>
  </si>
  <si>
    <t>из них:</t>
  </si>
  <si>
    <t>1.1. Общая балансовая стоимость недвижимого муниципального имущества, всего</t>
  </si>
  <si>
    <t xml:space="preserve">       в том числе:</t>
  </si>
  <si>
    <t>1.1.1.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</si>
  <si>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1.1.2. Стоимость имущества, приобретенного муниципальным бюджетным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</si>
  <si>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муниципальным бюджетным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</si>
  <si>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</si>
  <si>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</si>
  <si>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</si>
  <si>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</si>
  <si>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</si>
  <si>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райнного бюджета</t>
  </si>
  <si>
    <t>2.2. Дебиторская задолженность по выданным авансам, полученным за счет средств районного бюджета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</si>
  <si>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</si>
  <si>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</si>
  <si>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</si>
  <si>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</si>
  <si>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</si>
  <si>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</si>
  <si>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</si>
  <si>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</si>
  <si>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</si>
  <si>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</si>
  <si>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</si>
  <si>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</si>
  <si>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</si>
  <si>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</si>
  <si>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</si>
  <si>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</si>
  <si>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</si>
  <si>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</si>
  <si>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</si>
  <si>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</si>
  <si>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</si>
  <si>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</si>
  <si>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</si>
  <si>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районного бюджета, всего:</t>
  </si>
  <si>
    <t xml:space="preserve">3.2.1.  по начислениям на выплаты по оплате труда </t>
  </si>
  <si>
    <t>3.2.2. 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</si>
  <si>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</si>
  <si>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</si>
  <si>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</si>
  <si>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</si>
  <si>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</si>
  <si>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</si>
  <si>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</si>
  <si>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</si>
  <si>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</si>
  <si>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</si>
  <si>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</si>
  <si>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</si>
  <si>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 xml:space="preserve">3.3.1.  по начислениям на выплаты по оплате труда 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</si>
  <si>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</si>
  <si>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</si>
  <si>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</si>
  <si>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</si>
  <si>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</si>
  <si>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</si>
  <si>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</si>
  <si>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</si>
  <si>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</si>
  <si>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</si>
  <si>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</si>
  <si>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</si>
  <si>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III. Показатели по поступлениям и выплатам учреждения</t>
  </si>
  <si>
    <t xml:space="preserve"> Код по бюджетной классификации операции сектора государственного управления</t>
  </si>
  <si>
    <t>Всего</t>
  </si>
  <si>
    <t>в том числе</t>
  </si>
  <si>
    <t>операции по лицевым счетам, открытым в органах краевого казначейства</t>
  </si>
  <si>
    <t>операции по счетам, открытым в кредитных организациях в иностранной валюте</t>
  </si>
  <si>
    <t>Планируемый остаток средств на начало планируемого года, всего:</t>
  </si>
  <si>
    <t>Х</t>
  </si>
  <si>
    <t>Поступления, всего:</t>
  </si>
  <si>
    <t>в том числе:</t>
  </si>
  <si>
    <t>1.Субсидии на выполнение муниципального задания, всего:</t>
  </si>
  <si>
    <t>2. Целевые субсидии, всего:</t>
  </si>
  <si>
    <t>3. Бюджетные инвестиции, всего</t>
  </si>
  <si>
    <t>4. Поступления от оказания муниципальным бюджетным учреждением  (подразделением) услуг (выполнения работ), предоставление которых для физических и юридических лиц осуществляется на платной основе, всего:</t>
  </si>
  <si>
    <t xml:space="preserve"> </t>
  </si>
  <si>
    <t>Услуга № 1</t>
  </si>
  <si>
    <t>Услуга № 2</t>
  </si>
  <si>
    <t>и т.д.</t>
  </si>
  <si>
    <t>5. Поступления от иной приносящей доход деятельности, всего:</t>
  </si>
  <si>
    <t>Планируемый остаток средств на конец планируемого года, всего: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</si>
  <si>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</si>
  <si>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</si>
  <si>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</si>
  <si>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</si>
  <si>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</si>
  <si>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</si>
  <si>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</si>
  <si>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</si>
  <si>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</si>
  <si>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</si>
  <si>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</si>
  <si>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</si>
  <si>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</si>
  <si>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</si>
  <si>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</si>
  <si>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</si>
  <si>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Прочие расходы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</si>
  <si>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</si>
  <si>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</si>
  <si>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</si>
  <si>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</si>
  <si>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</si>
  <si>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</si>
  <si>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</si>
  <si>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</si>
  <si>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Справочно:</t>
  </si>
  <si>
    <t>Объем публичных обязательств, всего</t>
  </si>
  <si>
    <t>1) наименование расходного обязательства</t>
  </si>
  <si>
    <t>2) наименование расходного обязательства</t>
  </si>
  <si>
    <t>3) и т.д.</t>
  </si>
  <si>
    <t xml:space="preserve">  Расшифровка показателей в разрезе  поступлений и выплат учреждения</t>
  </si>
  <si>
    <t xml:space="preserve"> Код целевой статьи / Код по бюджетной классификации операции сектора государственного управления</t>
  </si>
  <si>
    <t>1. Субсидии на выполнение муниципального задания</t>
  </si>
  <si>
    <t>Планируемый остаток средств на начало планируемого года</t>
  </si>
  <si>
    <t>Субсидии на выполнение муниципального задания, всего</t>
  </si>
  <si>
    <t>Планируемый остаток средств на конец планируемого года</t>
  </si>
  <si>
    <t>Выплаты субсидии на выполнение муниципального задания, всего:</t>
  </si>
  <si>
    <t>1 ) 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образования" муниципальной программы Шушенского района "Развитие образования Шушенского района"</t>
  </si>
  <si>
    <t xml:space="preserve"> 078 0702 01 100 90610 611</t>
  </si>
  <si>
    <t>2) 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образования" муниципальной программы Шушенского района "Развитие образования Шушенского района"</t>
  </si>
  <si>
    <t>078100000.117564</t>
  </si>
  <si>
    <t xml:space="preserve">3)Региональные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за счет средств районного бюджета, в рамках подпрограммы "Развитие дошкольного, общего и дополнительного образования детей" муниципальной программы Шушенского района "Развитие образования Шушенского района" </t>
  </si>
  <si>
    <t>078107090.119235</t>
  </si>
  <si>
    <t xml:space="preserve">2)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дошкольного, общего и дополнительного образования" муниципальной программы Шушенского района "Развитие образования Шушенского района" </t>
  </si>
  <si>
    <t>07020110010210611</t>
  </si>
  <si>
    <t>2. Целевые субсидии</t>
  </si>
  <si>
    <t xml:space="preserve"> Целевые субсидии, всего:</t>
  </si>
  <si>
    <t xml:space="preserve"> в том числе:</t>
  </si>
  <si>
    <t>1) Обеспечение жизнедеятельности подведомственных учреждений в рамках отдельных мероприятий муниципальной программы Шушенского района "Развитие образования Шушенского района"</t>
  </si>
  <si>
    <t>078207090.129101</t>
  </si>
  <si>
    <t>2) Реализация мероприятий по проведению обязательных энергетических обследований муниципальных учреждений Красноярского края по контрактам (договорам), заключенным в 2012 году</t>
  </si>
  <si>
    <t>078200005226207</t>
  </si>
  <si>
    <t>3) Софинансирование на реализацию мероприятий по проведению обязательных энергетических обследований муниципальных учреждений края по контрактам (договорам), заключенным в 2012 году, за счет средств районного бюджета</t>
  </si>
  <si>
    <t>078200009226207</t>
  </si>
  <si>
    <t>Выплаты целевых субсидий, всего:</t>
  </si>
  <si>
    <t>3. Бюджетные инвестиции</t>
  </si>
  <si>
    <t>Бюджетные инвестиции, всего</t>
  </si>
  <si>
    <t>1) наименование бюджетной инвестиции</t>
  </si>
  <si>
    <t>2) наименование бюджетной инвестиции</t>
  </si>
  <si>
    <t>Выплаты бюджетных инвестиций, всего:</t>
  </si>
  <si>
    <t>4. Поступления от оказания муниципальным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</t>
  </si>
  <si>
    <t>Поступления от оказания государственным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</si>
  <si>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5. Поступления от иной приносящей доход деятельности</t>
  </si>
  <si>
    <t>Поступления от иной приносящей доход деятельности, всего:</t>
  </si>
  <si>
    <t>Услуга №1</t>
  </si>
  <si>
    <t>Услуга №2</t>
  </si>
  <si>
    <t>Директор</t>
  </si>
  <si>
    <t>Лазарев М. А.</t>
  </si>
  <si>
    <t xml:space="preserve">Главный бухгалтер </t>
  </si>
  <si>
    <t>Акульшина В. В.</t>
  </si>
  <si>
    <t>Исполнитель</t>
  </si>
  <si>
    <t>Селезнева Л.А</t>
  </si>
  <si>
    <t>тел. 8(39139)3-76-46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</si>
</sst>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1" applyFont="1" applyFill="1" applyBorder="1" applyAlignment="1">
      <alignment vertical="top" wrapText="1"/>
    </xf>
    <xf numFmtId="49" fontId="2" fillId="0" borderId="0" xfId="1" applyNumberFormat="1" applyFont="1" applyFill="1" applyAlignment="1">
      <alignment horizontal="center" vertical="top" wrapText="1"/>
    </xf>
    <xf numFmtId="0" fontId="2" fillId="0" borderId="0" xfId="1" applyFont="1" applyFill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left" vertical="top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6" fillId="0" borderId="0" xfId="1" applyFont="1" applyFill="1" applyAlignment="1">
      <alignment horizontal="center" vertical="top" wrapText="1"/>
    </xf>
    <xf numFmtId="49" fontId="6" fillId="0" borderId="0" xfId="1" applyNumberFormat="1" applyFont="1" applyFill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0" fontId="8" fillId="0" borderId="0" xfId="1" applyFont="1" applyFill="1" applyAlignment="1">
      <alignment horizontal="center" vertical="top" wrapText="1"/>
    </xf>
    <xf numFmtId="0" fontId="8" fillId="0" borderId="0" xfId="1" applyFont="1" applyFill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14" fontId="8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49" fontId="7" fillId="0" borderId="0" xfId="1" applyNumberFormat="1" applyFont="1" applyFill="1" applyAlignment="1">
      <alignment horizontal="center" vertical="top" wrapText="1"/>
    </xf>
    <xf numFmtId="49" fontId="2" fillId="0" borderId="0" xfId="1" applyNumberFormat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left" vertical="top" wrapText="1"/>
    </xf>
    <xf numFmtId="0" fontId="8" fillId="0" borderId="3" xfId="1" applyFont="1" applyFill="1" applyBorder="1" applyAlignment="1">
      <alignment horizontal="center" vertical="top" wrapText="1"/>
    </xf>
    <xf numFmtId="49" fontId="2" fillId="0" borderId="3" xfId="1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vertical="top" wrapText="1"/>
    </xf>
    <xf numFmtId="4" fontId="7" fillId="0" borderId="3" xfId="1" applyNumberFormat="1" applyFont="1" applyFill="1" applyBorder="1" applyAlignment="1">
      <alignment vertical="top" wrapText="1"/>
    </xf>
    <xf numFmtId="49" fontId="2" fillId="0" borderId="5" xfId="1" applyNumberFormat="1" applyFont="1" applyFill="1" applyBorder="1" applyAlignment="1">
      <alignment horizontal="center" vertical="top" wrapText="1"/>
    </xf>
    <xf numFmtId="4" fontId="2" fillId="0" borderId="5" xfId="1" applyNumberFormat="1" applyFont="1" applyFill="1" applyBorder="1" applyAlignment="1">
      <alignment vertical="top" wrapText="1"/>
    </xf>
    <xf numFmtId="49" fontId="7" fillId="0" borderId="3" xfId="1" applyNumberFormat="1" applyFont="1" applyFill="1" applyBorder="1" applyAlignment="1">
      <alignment horizontal="center" vertical="top" wrapText="1"/>
    </xf>
    <xf numFmtId="0" fontId="7" fillId="0" borderId="0" xfId="1" applyFont="1" applyFill="1" applyAlignment="1">
      <alignment vertical="top" wrapText="1"/>
    </xf>
    <xf numFmtId="49" fontId="2" fillId="0" borderId="6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Alignment="1">
      <alignment vertical="top" wrapText="1"/>
    </xf>
    <xf numFmtId="49" fontId="2" fillId="0" borderId="3" xfId="1" applyNumberFormat="1" applyFont="1" applyFill="1" applyBorder="1" applyAlignment="1">
      <alignment vertical="top" wrapText="1"/>
    </xf>
    <xf numFmtId="49" fontId="2" fillId="0" borderId="5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vertical="top" wrapText="1"/>
    </xf>
    <xf numFmtId="4" fontId="7" fillId="0" borderId="0" xfId="1" applyNumberFormat="1" applyFont="1" applyFill="1" applyAlignment="1">
      <alignment vertical="top" wrapText="1"/>
    </xf>
    <xf numFmtId="49" fontId="7" fillId="0" borderId="6" xfId="1" applyNumberFormat="1" applyFont="1" applyFill="1" applyBorder="1" applyAlignment="1">
      <alignment horizontal="center" vertical="top" wrapText="1"/>
    </xf>
    <xf numFmtId="4" fontId="7" fillId="0" borderId="3" xfId="1" applyNumberFormat="1" applyFont="1" applyFill="1" applyBorder="1" applyAlignment="1">
      <alignment horizontal="center" vertical="top" wrapText="1"/>
    </xf>
    <xf numFmtId="4" fontId="7" fillId="0" borderId="5" xfId="1" applyNumberFormat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0" xfId="1" applyFont="1" applyAlignment="1">
      <alignment vertical="top" wrapText="1"/>
    </xf>
    <xf numFmtId="2" fontId="7" fillId="0" borderId="3" xfId="1" applyNumberFormat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49" fontId="2" fillId="0" borderId="7" xfId="1" applyNumberFormat="1" applyFont="1" applyFill="1" applyBorder="1" applyAlignment="1">
      <alignment horizontal="center" vertical="top" wrapText="1"/>
    </xf>
    <xf numFmtId="4" fontId="2" fillId="0" borderId="7" xfId="1" applyNumberFormat="1" applyFont="1" applyFill="1" applyBorder="1" applyAlignment="1">
      <alignment vertical="top" wrapText="1"/>
    </xf>
    <xf numFmtId="4" fontId="2" fillId="0" borderId="8" xfId="1" applyNumberFormat="1" applyFont="1" applyFill="1" applyBorder="1" applyAlignment="1">
      <alignment vertical="top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top" wrapText="1"/>
    </xf>
    <xf numFmtId="49" fontId="2" fillId="0" borderId="0" xfId="1" applyNumberFormat="1" applyFont="1" applyFill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0" xfId="1" applyFont="1" applyFill="1" applyAlignment="1">
      <alignment horizontal="center" vertical="top" wrapText="1"/>
    </xf>
    <xf numFmtId="0" fontId="2" fillId="0" borderId="0" xfId="1" applyFont="1" applyFill="1" applyAlignment="1">
      <alignment horizontal="left" vertical="top"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vertical="top" wrapText="1"/>
    </xf>
    <xf numFmtId="0" fontId="2" fillId="0" borderId="5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top"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vertical="top" wrapText="1" shrinkToFit="1"/>
    </xf>
    <xf numFmtId="0" fontId="2" fillId="0" borderId="3" xfId="1" applyFont="1" applyFill="1" applyBorder="1" applyAlignment="1">
      <alignment vertical="top"/>
    </xf>
    <xf numFmtId="0" fontId="2" fillId="0" borderId="6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7" fillId="0" borderId="8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8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top" wrapText="1" shrinkToFit="1"/>
    </xf>
    <xf numFmtId="0" fontId="2" fillId="0" borderId="7" xfId="1" applyFont="1" applyFill="1" applyBorder="1" applyAlignment="1">
      <alignment vertical="top" wrapText="1" shrinkToFit="1"/>
    </xf>
    <xf numFmtId="0" fontId="2" fillId="0" borderId="8" xfId="1" applyFont="1" applyFill="1" applyBorder="1" applyAlignment="1">
      <alignment vertical="top" wrapText="1" shrinkToFit="1"/>
    </xf>
    <xf numFmtId="0" fontId="2" fillId="0" borderId="6" xfId="1" applyFont="1" applyFill="1" applyBorder="1" applyAlignment="1">
      <alignment vertical="top"/>
    </xf>
    <xf numFmtId="0" fontId="2" fillId="0" borderId="7" xfId="1" applyFont="1" applyFill="1" applyBorder="1" applyAlignment="1">
      <alignment vertical="top"/>
    </xf>
    <xf numFmtId="0" fontId="2" fillId="0" borderId="8" xfId="1" applyFont="1" applyFill="1" applyBorder="1" applyAlignment="1">
      <alignment vertical="top"/>
    </xf>
    <xf numFmtId="0" fontId="7" fillId="0" borderId="1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49" fontId="8" fillId="0" borderId="3" xfId="1" applyNumberFormat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left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left" vertical="top" wrapText="1"/>
    </xf>
    <xf numFmtId="4" fontId="2" fillId="0" borderId="5" xfId="1" applyNumberFormat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left" vertical="top" wrapText="1"/>
    </xf>
    <xf numFmtId="4" fontId="7" fillId="0" borderId="3" xfId="1" applyNumberFormat="1" applyFont="1" applyFill="1" applyBorder="1" applyAlignment="1">
      <alignment horizontal="center" vertical="top" wrapText="1"/>
    </xf>
    <xf numFmtId="4" fontId="2" fillId="0" borderId="6" xfId="1" applyNumberFormat="1" applyFont="1" applyFill="1" applyBorder="1" applyAlignment="1">
      <alignment horizontal="center" vertical="top" wrapText="1"/>
    </xf>
    <xf numFmtId="4" fontId="2" fillId="0" borderId="8" xfId="1" applyNumberFormat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left" vertical="top" wrapText="1"/>
    </xf>
    <xf numFmtId="0" fontId="9" fillId="0" borderId="0" xfId="1" applyFont="1" applyFill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0"/>
  <sheetViews>
    <sheetView tabSelected="1" topLeftCell="A28" workbookViewId="0">
      <selection activeCell="E432" sqref="E432"/>
    </sheetView>
  </sheetViews>
  <sheetFormatPr defaultColWidth="9.140625" defaultRowHeight="15" x14ac:dyDescent="0.25"/>
  <cols>
    <col min="1" max="1" width="10.7109375" style="3" customWidth="1"/>
    <col min="2" max="2" width="14.140625" style="3" customWidth="1"/>
    <col min="3" max="3" width="16.7109375" style="3" customWidth="1"/>
    <col min="4" max="4" width="22.140625" style="2" customWidth="1"/>
    <col min="5" max="5" width="17.85546875" style="3" customWidth="1"/>
    <col min="6" max="6" width="13.7109375" style="3" bestFit="1" customWidth="1"/>
    <col min="7" max="7" width="14.85546875" style="3" customWidth="1"/>
    <col min="8" max="8" width="13.85546875" style="3" bestFit="1" customWidth="1"/>
    <col min="9" max="9" width="11.5703125" style="3" bestFit="1" customWidth="1"/>
    <col min="10" max="256" width="9.140625" style="3"/>
    <col min="257" max="257" width="10.7109375" style="3" customWidth="1"/>
    <col min="258" max="258" width="14.140625" style="3" customWidth="1"/>
    <col min="259" max="259" width="16.7109375" style="3" customWidth="1"/>
    <col min="260" max="260" width="22.140625" style="3" customWidth="1"/>
    <col min="261" max="261" width="17.85546875" style="3" customWidth="1"/>
    <col min="262" max="262" width="13.7109375" style="3" bestFit="1" customWidth="1"/>
    <col min="263" max="263" width="14.85546875" style="3" customWidth="1"/>
    <col min="264" max="264" width="13.85546875" style="3" bestFit="1" customWidth="1"/>
    <col min="265" max="265" width="11.5703125" style="3" bestFit="1" customWidth="1"/>
    <col min="266" max="512" width="9.140625" style="3"/>
    <col min="513" max="513" width="10.7109375" style="3" customWidth="1"/>
    <col min="514" max="514" width="14.140625" style="3" customWidth="1"/>
    <col min="515" max="515" width="16.7109375" style="3" customWidth="1"/>
    <col min="516" max="516" width="22.140625" style="3" customWidth="1"/>
    <col min="517" max="517" width="17.85546875" style="3" customWidth="1"/>
    <col min="518" max="518" width="13.7109375" style="3" bestFit="1" customWidth="1"/>
    <col min="519" max="519" width="14.85546875" style="3" customWidth="1"/>
    <col min="520" max="520" width="13.85546875" style="3" bestFit="1" customWidth="1"/>
    <col min="521" max="521" width="11.5703125" style="3" bestFit="1" customWidth="1"/>
    <col min="522" max="768" width="9.140625" style="3"/>
    <col min="769" max="769" width="10.7109375" style="3" customWidth="1"/>
    <col min="770" max="770" width="14.140625" style="3" customWidth="1"/>
    <col min="771" max="771" width="16.7109375" style="3" customWidth="1"/>
    <col min="772" max="772" width="22.140625" style="3" customWidth="1"/>
    <col min="773" max="773" width="17.85546875" style="3" customWidth="1"/>
    <col min="774" max="774" width="13.7109375" style="3" bestFit="1" customWidth="1"/>
    <col min="775" max="775" width="14.85546875" style="3" customWidth="1"/>
    <col min="776" max="776" width="13.85546875" style="3" bestFit="1" customWidth="1"/>
    <col min="777" max="777" width="11.5703125" style="3" bestFit="1" customWidth="1"/>
    <col min="778" max="1024" width="9.140625" style="3"/>
    <col min="1025" max="1025" width="10.7109375" style="3" customWidth="1"/>
    <col min="1026" max="1026" width="14.140625" style="3" customWidth="1"/>
    <col min="1027" max="1027" width="16.7109375" style="3" customWidth="1"/>
    <col min="1028" max="1028" width="22.140625" style="3" customWidth="1"/>
    <col min="1029" max="1029" width="17.85546875" style="3" customWidth="1"/>
    <col min="1030" max="1030" width="13.7109375" style="3" bestFit="1" customWidth="1"/>
    <col min="1031" max="1031" width="14.85546875" style="3" customWidth="1"/>
    <col min="1032" max="1032" width="13.85546875" style="3" bestFit="1" customWidth="1"/>
    <col min="1033" max="1033" width="11.5703125" style="3" bestFit="1" customWidth="1"/>
    <col min="1034" max="1280" width="9.140625" style="3"/>
    <col min="1281" max="1281" width="10.7109375" style="3" customWidth="1"/>
    <col min="1282" max="1282" width="14.140625" style="3" customWidth="1"/>
    <col min="1283" max="1283" width="16.7109375" style="3" customWidth="1"/>
    <col min="1284" max="1284" width="22.140625" style="3" customWidth="1"/>
    <col min="1285" max="1285" width="17.85546875" style="3" customWidth="1"/>
    <col min="1286" max="1286" width="13.7109375" style="3" bestFit="1" customWidth="1"/>
    <col min="1287" max="1287" width="14.85546875" style="3" customWidth="1"/>
    <col min="1288" max="1288" width="13.85546875" style="3" bestFit="1" customWidth="1"/>
    <col min="1289" max="1289" width="11.5703125" style="3" bestFit="1" customWidth="1"/>
    <col min="1290" max="1536" width="9.140625" style="3"/>
    <col min="1537" max="1537" width="10.7109375" style="3" customWidth="1"/>
    <col min="1538" max="1538" width="14.140625" style="3" customWidth="1"/>
    <col min="1539" max="1539" width="16.7109375" style="3" customWidth="1"/>
    <col min="1540" max="1540" width="22.140625" style="3" customWidth="1"/>
    <col min="1541" max="1541" width="17.85546875" style="3" customWidth="1"/>
    <col min="1542" max="1542" width="13.7109375" style="3" bestFit="1" customWidth="1"/>
    <col min="1543" max="1543" width="14.85546875" style="3" customWidth="1"/>
    <col min="1544" max="1544" width="13.85546875" style="3" bestFit="1" customWidth="1"/>
    <col min="1545" max="1545" width="11.5703125" style="3" bestFit="1" customWidth="1"/>
    <col min="1546" max="1792" width="9.140625" style="3"/>
    <col min="1793" max="1793" width="10.7109375" style="3" customWidth="1"/>
    <col min="1794" max="1794" width="14.140625" style="3" customWidth="1"/>
    <col min="1795" max="1795" width="16.7109375" style="3" customWidth="1"/>
    <col min="1796" max="1796" width="22.140625" style="3" customWidth="1"/>
    <col min="1797" max="1797" width="17.85546875" style="3" customWidth="1"/>
    <col min="1798" max="1798" width="13.7109375" style="3" bestFit="1" customWidth="1"/>
    <col min="1799" max="1799" width="14.85546875" style="3" customWidth="1"/>
    <col min="1800" max="1800" width="13.85546875" style="3" bestFit="1" customWidth="1"/>
    <col min="1801" max="1801" width="11.5703125" style="3" bestFit="1" customWidth="1"/>
    <col min="1802" max="2048" width="9.140625" style="3"/>
    <col min="2049" max="2049" width="10.7109375" style="3" customWidth="1"/>
    <col min="2050" max="2050" width="14.140625" style="3" customWidth="1"/>
    <col min="2051" max="2051" width="16.7109375" style="3" customWidth="1"/>
    <col min="2052" max="2052" width="22.140625" style="3" customWidth="1"/>
    <col min="2053" max="2053" width="17.85546875" style="3" customWidth="1"/>
    <col min="2054" max="2054" width="13.7109375" style="3" bestFit="1" customWidth="1"/>
    <col min="2055" max="2055" width="14.85546875" style="3" customWidth="1"/>
    <col min="2056" max="2056" width="13.85546875" style="3" bestFit="1" customWidth="1"/>
    <col min="2057" max="2057" width="11.5703125" style="3" bestFit="1" customWidth="1"/>
    <col min="2058" max="2304" width="9.140625" style="3"/>
    <col min="2305" max="2305" width="10.7109375" style="3" customWidth="1"/>
    <col min="2306" max="2306" width="14.140625" style="3" customWidth="1"/>
    <col min="2307" max="2307" width="16.7109375" style="3" customWidth="1"/>
    <col min="2308" max="2308" width="22.140625" style="3" customWidth="1"/>
    <col min="2309" max="2309" width="17.85546875" style="3" customWidth="1"/>
    <col min="2310" max="2310" width="13.7109375" style="3" bestFit="1" customWidth="1"/>
    <col min="2311" max="2311" width="14.85546875" style="3" customWidth="1"/>
    <col min="2312" max="2312" width="13.85546875" style="3" bestFit="1" customWidth="1"/>
    <col min="2313" max="2313" width="11.5703125" style="3" bestFit="1" customWidth="1"/>
    <col min="2314" max="2560" width="9.140625" style="3"/>
    <col min="2561" max="2561" width="10.7109375" style="3" customWidth="1"/>
    <col min="2562" max="2562" width="14.140625" style="3" customWidth="1"/>
    <col min="2563" max="2563" width="16.7109375" style="3" customWidth="1"/>
    <col min="2564" max="2564" width="22.140625" style="3" customWidth="1"/>
    <col min="2565" max="2565" width="17.85546875" style="3" customWidth="1"/>
    <col min="2566" max="2566" width="13.7109375" style="3" bestFit="1" customWidth="1"/>
    <col min="2567" max="2567" width="14.85546875" style="3" customWidth="1"/>
    <col min="2568" max="2568" width="13.85546875" style="3" bestFit="1" customWidth="1"/>
    <col min="2569" max="2569" width="11.5703125" style="3" bestFit="1" customWidth="1"/>
    <col min="2570" max="2816" width="9.140625" style="3"/>
    <col min="2817" max="2817" width="10.7109375" style="3" customWidth="1"/>
    <col min="2818" max="2818" width="14.140625" style="3" customWidth="1"/>
    <col min="2819" max="2819" width="16.7109375" style="3" customWidth="1"/>
    <col min="2820" max="2820" width="22.140625" style="3" customWidth="1"/>
    <col min="2821" max="2821" width="17.85546875" style="3" customWidth="1"/>
    <col min="2822" max="2822" width="13.7109375" style="3" bestFit="1" customWidth="1"/>
    <col min="2823" max="2823" width="14.85546875" style="3" customWidth="1"/>
    <col min="2824" max="2824" width="13.85546875" style="3" bestFit="1" customWidth="1"/>
    <col min="2825" max="2825" width="11.5703125" style="3" bestFit="1" customWidth="1"/>
    <col min="2826" max="3072" width="9.140625" style="3"/>
    <col min="3073" max="3073" width="10.7109375" style="3" customWidth="1"/>
    <col min="3074" max="3074" width="14.140625" style="3" customWidth="1"/>
    <col min="3075" max="3075" width="16.7109375" style="3" customWidth="1"/>
    <col min="3076" max="3076" width="22.140625" style="3" customWidth="1"/>
    <col min="3077" max="3077" width="17.85546875" style="3" customWidth="1"/>
    <col min="3078" max="3078" width="13.7109375" style="3" bestFit="1" customWidth="1"/>
    <col min="3079" max="3079" width="14.85546875" style="3" customWidth="1"/>
    <col min="3080" max="3080" width="13.85546875" style="3" bestFit="1" customWidth="1"/>
    <col min="3081" max="3081" width="11.5703125" style="3" bestFit="1" customWidth="1"/>
    <col min="3082" max="3328" width="9.140625" style="3"/>
    <col min="3329" max="3329" width="10.7109375" style="3" customWidth="1"/>
    <col min="3330" max="3330" width="14.140625" style="3" customWidth="1"/>
    <col min="3331" max="3331" width="16.7109375" style="3" customWidth="1"/>
    <col min="3332" max="3332" width="22.140625" style="3" customWidth="1"/>
    <col min="3333" max="3333" width="17.85546875" style="3" customWidth="1"/>
    <col min="3334" max="3334" width="13.7109375" style="3" bestFit="1" customWidth="1"/>
    <col min="3335" max="3335" width="14.85546875" style="3" customWidth="1"/>
    <col min="3336" max="3336" width="13.85546875" style="3" bestFit="1" customWidth="1"/>
    <col min="3337" max="3337" width="11.5703125" style="3" bestFit="1" customWidth="1"/>
    <col min="3338" max="3584" width="9.140625" style="3"/>
    <col min="3585" max="3585" width="10.7109375" style="3" customWidth="1"/>
    <col min="3586" max="3586" width="14.140625" style="3" customWidth="1"/>
    <col min="3587" max="3587" width="16.7109375" style="3" customWidth="1"/>
    <col min="3588" max="3588" width="22.140625" style="3" customWidth="1"/>
    <col min="3589" max="3589" width="17.85546875" style="3" customWidth="1"/>
    <col min="3590" max="3590" width="13.7109375" style="3" bestFit="1" customWidth="1"/>
    <col min="3591" max="3591" width="14.85546875" style="3" customWidth="1"/>
    <col min="3592" max="3592" width="13.85546875" style="3" bestFit="1" customWidth="1"/>
    <col min="3593" max="3593" width="11.5703125" style="3" bestFit="1" customWidth="1"/>
    <col min="3594" max="3840" width="9.140625" style="3"/>
    <col min="3841" max="3841" width="10.7109375" style="3" customWidth="1"/>
    <col min="3842" max="3842" width="14.140625" style="3" customWidth="1"/>
    <col min="3843" max="3843" width="16.7109375" style="3" customWidth="1"/>
    <col min="3844" max="3844" width="22.140625" style="3" customWidth="1"/>
    <col min="3845" max="3845" width="17.85546875" style="3" customWidth="1"/>
    <col min="3846" max="3846" width="13.7109375" style="3" bestFit="1" customWidth="1"/>
    <col min="3847" max="3847" width="14.85546875" style="3" customWidth="1"/>
    <col min="3848" max="3848" width="13.85546875" style="3" bestFit="1" customWidth="1"/>
    <col min="3849" max="3849" width="11.5703125" style="3" bestFit="1" customWidth="1"/>
    <col min="3850" max="4096" width="9.140625" style="3"/>
    <col min="4097" max="4097" width="10.7109375" style="3" customWidth="1"/>
    <col min="4098" max="4098" width="14.140625" style="3" customWidth="1"/>
    <col min="4099" max="4099" width="16.7109375" style="3" customWidth="1"/>
    <col min="4100" max="4100" width="22.140625" style="3" customWidth="1"/>
    <col min="4101" max="4101" width="17.85546875" style="3" customWidth="1"/>
    <col min="4102" max="4102" width="13.7109375" style="3" bestFit="1" customWidth="1"/>
    <col min="4103" max="4103" width="14.85546875" style="3" customWidth="1"/>
    <col min="4104" max="4104" width="13.85546875" style="3" bestFit="1" customWidth="1"/>
    <col min="4105" max="4105" width="11.5703125" style="3" bestFit="1" customWidth="1"/>
    <col min="4106" max="4352" width="9.140625" style="3"/>
    <col min="4353" max="4353" width="10.7109375" style="3" customWidth="1"/>
    <col min="4354" max="4354" width="14.140625" style="3" customWidth="1"/>
    <col min="4355" max="4355" width="16.7109375" style="3" customWidth="1"/>
    <col min="4356" max="4356" width="22.140625" style="3" customWidth="1"/>
    <col min="4357" max="4357" width="17.85546875" style="3" customWidth="1"/>
    <col min="4358" max="4358" width="13.7109375" style="3" bestFit="1" customWidth="1"/>
    <col min="4359" max="4359" width="14.85546875" style="3" customWidth="1"/>
    <col min="4360" max="4360" width="13.85546875" style="3" bestFit="1" customWidth="1"/>
    <col min="4361" max="4361" width="11.5703125" style="3" bestFit="1" customWidth="1"/>
    <col min="4362" max="4608" width="9.140625" style="3"/>
    <col min="4609" max="4609" width="10.7109375" style="3" customWidth="1"/>
    <col min="4610" max="4610" width="14.140625" style="3" customWidth="1"/>
    <col min="4611" max="4611" width="16.7109375" style="3" customWidth="1"/>
    <col min="4612" max="4612" width="22.140625" style="3" customWidth="1"/>
    <col min="4613" max="4613" width="17.85546875" style="3" customWidth="1"/>
    <col min="4614" max="4614" width="13.7109375" style="3" bestFit="1" customWidth="1"/>
    <col min="4615" max="4615" width="14.85546875" style="3" customWidth="1"/>
    <col min="4616" max="4616" width="13.85546875" style="3" bestFit="1" customWidth="1"/>
    <col min="4617" max="4617" width="11.5703125" style="3" bestFit="1" customWidth="1"/>
    <col min="4618" max="4864" width="9.140625" style="3"/>
    <col min="4865" max="4865" width="10.7109375" style="3" customWidth="1"/>
    <col min="4866" max="4866" width="14.140625" style="3" customWidth="1"/>
    <col min="4867" max="4867" width="16.7109375" style="3" customWidth="1"/>
    <col min="4868" max="4868" width="22.140625" style="3" customWidth="1"/>
    <col min="4869" max="4869" width="17.85546875" style="3" customWidth="1"/>
    <col min="4870" max="4870" width="13.7109375" style="3" bestFit="1" customWidth="1"/>
    <col min="4871" max="4871" width="14.85546875" style="3" customWidth="1"/>
    <col min="4872" max="4872" width="13.85546875" style="3" bestFit="1" customWidth="1"/>
    <col min="4873" max="4873" width="11.5703125" style="3" bestFit="1" customWidth="1"/>
    <col min="4874" max="5120" width="9.140625" style="3"/>
    <col min="5121" max="5121" width="10.7109375" style="3" customWidth="1"/>
    <col min="5122" max="5122" width="14.140625" style="3" customWidth="1"/>
    <col min="5123" max="5123" width="16.7109375" style="3" customWidth="1"/>
    <col min="5124" max="5124" width="22.140625" style="3" customWidth="1"/>
    <col min="5125" max="5125" width="17.85546875" style="3" customWidth="1"/>
    <col min="5126" max="5126" width="13.7109375" style="3" bestFit="1" customWidth="1"/>
    <col min="5127" max="5127" width="14.85546875" style="3" customWidth="1"/>
    <col min="5128" max="5128" width="13.85546875" style="3" bestFit="1" customWidth="1"/>
    <col min="5129" max="5129" width="11.5703125" style="3" bestFit="1" customWidth="1"/>
    <col min="5130" max="5376" width="9.140625" style="3"/>
    <col min="5377" max="5377" width="10.7109375" style="3" customWidth="1"/>
    <col min="5378" max="5378" width="14.140625" style="3" customWidth="1"/>
    <col min="5379" max="5379" width="16.7109375" style="3" customWidth="1"/>
    <col min="5380" max="5380" width="22.140625" style="3" customWidth="1"/>
    <col min="5381" max="5381" width="17.85546875" style="3" customWidth="1"/>
    <col min="5382" max="5382" width="13.7109375" style="3" bestFit="1" customWidth="1"/>
    <col min="5383" max="5383" width="14.85546875" style="3" customWidth="1"/>
    <col min="5384" max="5384" width="13.85546875" style="3" bestFit="1" customWidth="1"/>
    <col min="5385" max="5385" width="11.5703125" style="3" bestFit="1" customWidth="1"/>
    <col min="5386" max="5632" width="9.140625" style="3"/>
    <col min="5633" max="5633" width="10.7109375" style="3" customWidth="1"/>
    <col min="5634" max="5634" width="14.140625" style="3" customWidth="1"/>
    <col min="5635" max="5635" width="16.7109375" style="3" customWidth="1"/>
    <col min="5636" max="5636" width="22.140625" style="3" customWidth="1"/>
    <col min="5637" max="5637" width="17.85546875" style="3" customWidth="1"/>
    <col min="5638" max="5638" width="13.7109375" style="3" bestFit="1" customWidth="1"/>
    <col min="5639" max="5639" width="14.85546875" style="3" customWidth="1"/>
    <col min="5640" max="5640" width="13.85546875" style="3" bestFit="1" customWidth="1"/>
    <col min="5641" max="5641" width="11.5703125" style="3" bestFit="1" customWidth="1"/>
    <col min="5642" max="5888" width="9.140625" style="3"/>
    <col min="5889" max="5889" width="10.7109375" style="3" customWidth="1"/>
    <col min="5890" max="5890" width="14.140625" style="3" customWidth="1"/>
    <col min="5891" max="5891" width="16.7109375" style="3" customWidth="1"/>
    <col min="5892" max="5892" width="22.140625" style="3" customWidth="1"/>
    <col min="5893" max="5893" width="17.85546875" style="3" customWidth="1"/>
    <col min="5894" max="5894" width="13.7109375" style="3" bestFit="1" customWidth="1"/>
    <col min="5895" max="5895" width="14.85546875" style="3" customWidth="1"/>
    <col min="5896" max="5896" width="13.85546875" style="3" bestFit="1" customWidth="1"/>
    <col min="5897" max="5897" width="11.5703125" style="3" bestFit="1" customWidth="1"/>
    <col min="5898" max="6144" width="9.140625" style="3"/>
    <col min="6145" max="6145" width="10.7109375" style="3" customWidth="1"/>
    <col min="6146" max="6146" width="14.140625" style="3" customWidth="1"/>
    <col min="6147" max="6147" width="16.7109375" style="3" customWidth="1"/>
    <col min="6148" max="6148" width="22.140625" style="3" customWidth="1"/>
    <col min="6149" max="6149" width="17.85546875" style="3" customWidth="1"/>
    <col min="6150" max="6150" width="13.7109375" style="3" bestFit="1" customWidth="1"/>
    <col min="6151" max="6151" width="14.85546875" style="3" customWidth="1"/>
    <col min="6152" max="6152" width="13.85546875" style="3" bestFit="1" customWidth="1"/>
    <col min="6153" max="6153" width="11.5703125" style="3" bestFit="1" customWidth="1"/>
    <col min="6154" max="6400" width="9.140625" style="3"/>
    <col min="6401" max="6401" width="10.7109375" style="3" customWidth="1"/>
    <col min="6402" max="6402" width="14.140625" style="3" customWidth="1"/>
    <col min="6403" max="6403" width="16.7109375" style="3" customWidth="1"/>
    <col min="6404" max="6404" width="22.140625" style="3" customWidth="1"/>
    <col min="6405" max="6405" width="17.85546875" style="3" customWidth="1"/>
    <col min="6406" max="6406" width="13.7109375" style="3" bestFit="1" customWidth="1"/>
    <col min="6407" max="6407" width="14.85546875" style="3" customWidth="1"/>
    <col min="6408" max="6408" width="13.85546875" style="3" bestFit="1" customWidth="1"/>
    <col min="6409" max="6409" width="11.5703125" style="3" bestFit="1" customWidth="1"/>
    <col min="6410" max="6656" width="9.140625" style="3"/>
    <col min="6657" max="6657" width="10.7109375" style="3" customWidth="1"/>
    <col min="6658" max="6658" width="14.140625" style="3" customWidth="1"/>
    <col min="6659" max="6659" width="16.7109375" style="3" customWidth="1"/>
    <col min="6660" max="6660" width="22.140625" style="3" customWidth="1"/>
    <col min="6661" max="6661" width="17.85546875" style="3" customWidth="1"/>
    <col min="6662" max="6662" width="13.7109375" style="3" bestFit="1" customWidth="1"/>
    <col min="6663" max="6663" width="14.85546875" style="3" customWidth="1"/>
    <col min="6664" max="6664" width="13.85546875" style="3" bestFit="1" customWidth="1"/>
    <col min="6665" max="6665" width="11.5703125" style="3" bestFit="1" customWidth="1"/>
    <col min="6666" max="6912" width="9.140625" style="3"/>
    <col min="6913" max="6913" width="10.7109375" style="3" customWidth="1"/>
    <col min="6914" max="6914" width="14.140625" style="3" customWidth="1"/>
    <col min="6915" max="6915" width="16.7109375" style="3" customWidth="1"/>
    <col min="6916" max="6916" width="22.140625" style="3" customWidth="1"/>
    <col min="6917" max="6917" width="17.85546875" style="3" customWidth="1"/>
    <col min="6918" max="6918" width="13.7109375" style="3" bestFit="1" customWidth="1"/>
    <col min="6919" max="6919" width="14.85546875" style="3" customWidth="1"/>
    <col min="6920" max="6920" width="13.85546875" style="3" bestFit="1" customWidth="1"/>
    <col min="6921" max="6921" width="11.5703125" style="3" bestFit="1" customWidth="1"/>
    <col min="6922" max="7168" width="9.140625" style="3"/>
    <col min="7169" max="7169" width="10.7109375" style="3" customWidth="1"/>
    <col min="7170" max="7170" width="14.140625" style="3" customWidth="1"/>
    <col min="7171" max="7171" width="16.7109375" style="3" customWidth="1"/>
    <col min="7172" max="7172" width="22.140625" style="3" customWidth="1"/>
    <col min="7173" max="7173" width="17.85546875" style="3" customWidth="1"/>
    <col min="7174" max="7174" width="13.7109375" style="3" bestFit="1" customWidth="1"/>
    <col min="7175" max="7175" width="14.85546875" style="3" customWidth="1"/>
    <col min="7176" max="7176" width="13.85546875" style="3" bestFit="1" customWidth="1"/>
    <col min="7177" max="7177" width="11.5703125" style="3" bestFit="1" customWidth="1"/>
    <col min="7178" max="7424" width="9.140625" style="3"/>
    <col min="7425" max="7425" width="10.7109375" style="3" customWidth="1"/>
    <col min="7426" max="7426" width="14.140625" style="3" customWidth="1"/>
    <col min="7427" max="7427" width="16.7109375" style="3" customWidth="1"/>
    <col min="7428" max="7428" width="22.140625" style="3" customWidth="1"/>
    <col min="7429" max="7429" width="17.85546875" style="3" customWidth="1"/>
    <col min="7430" max="7430" width="13.7109375" style="3" bestFit="1" customWidth="1"/>
    <col min="7431" max="7431" width="14.85546875" style="3" customWidth="1"/>
    <col min="7432" max="7432" width="13.85546875" style="3" bestFit="1" customWidth="1"/>
    <col min="7433" max="7433" width="11.5703125" style="3" bestFit="1" customWidth="1"/>
    <col min="7434" max="7680" width="9.140625" style="3"/>
    <col min="7681" max="7681" width="10.7109375" style="3" customWidth="1"/>
    <col min="7682" max="7682" width="14.140625" style="3" customWidth="1"/>
    <col min="7683" max="7683" width="16.7109375" style="3" customWidth="1"/>
    <col min="7684" max="7684" width="22.140625" style="3" customWidth="1"/>
    <col min="7685" max="7685" width="17.85546875" style="3" customWidth="1"/>
    <col min="7686" max="7686" width="13.7109375" style="3" bestFit="1" customWidth="1"/>
    <col min="7687" max="7687" width="14.85546875" style="3" customWidth="1"/>
    <col min="7688" max="7688" width="13.85546875" style="3" bestFit="1" customWidth="1"/>
    <col min="7689" max="7689" width="11.5703125" style="3" bestFit="1" customWidth="1"/>
    <col min="7690" max="7936" width="9.140625" style="3"/>
    <col min="7937" max="7937" width="10.7109375" style="3" customWidth="1"/>
    <col min="7938" max="7938" width="14.140625" style="3" customWidth="1"/>
    <col min="7939" max="7939" width="16.7109375" style="3" customWidth="1"/>
    <col min="7940" max="7940" width="22.140625" style="3" customWidth="1"/>
    <col min="7941" max="7941" width="17.85546875" style="3" customWidth="1"/>
    <col min="7942" max="7942" width="13.7109375" style="3" bestFit="1" customWidth="1"/>
    <col min="7943" max="7943" width="14.85546875" style="3" customWidth="1"/>
    <col min="7944" max="7944" width="13.85546875" style="3" bestFit="1" customWidth="1"/>
    <col min="7945" max="7945" width="11.5703125" style="3" bestFit="1" customWidth="1"/>
    <col min="7946" max="8192" width="9.140625" style="3"/>
    <col min="8193" max="8193" width="10.7109375" style="3" customWidth="1"/>
    <col min="8194" max="8194" width="14.140625" style="3" customWidth="1"/>
    <col min="8195" max="8195" width="16.7109375" style="3" customWidth="1"/>
    <col min="8196" max="8196" width="22.140625" style="3" customWidth="1"/>
    <col min="8197" max="8197" width="17.85546875" style="3" customWidth="1"/>
    <col min="8198" max="8198" width="13.7109375" style="3" bestFit="1" customWidth="1"/>
    <col min="8199" max="8199" width="14.85546875" style="3" customWidth="1"/>
    <col min="8200" max="8200" width="13.85546875" style="3" bestFit="1" customWidth="1"/>
    <col min="8201" max="8201" width="11.5703125" style="3" bestFit="1" customWidth="1"/>
    <col min="8202" max="8448" width="9.140625" style="3"/>
    <col min="8449" max="8449" width="10.7109375" style="3" customWidth="1"/>
    <col min="8450" max="8450" width="14.140625" style="3" customWidth="1"/>
    <col min="8451" max="8451" width="16.7109375" style="3" customWidth="1"/>
    <col min="8452" max="8452" width="22.140625" style="3" customWidth="1"/>
    <col min="8453" max="8453" width="17.85546875" style="3" customWidth="1"/>
    <col min="8454" max="8454" width="13.7109375" style="3" bestFit="1" customWidth="1"/>
    <col min="8455" max="8455" width="14.85546875" style="3" customWidth="1"/>
    <col min="8456" max="8456" width="13.85546875" style="3" bestFit="1" customWidth="1"/>
    <col min="8457" max="8457" width="11.5703125" style="3" bestFit="1" customWidth="1"/>
    <col min="8458" max="8704" width="9.140625" style="3"/>
    <col min="8705" max="8705" width="10.7109375" style="3" customWidth="1"/>
    <col min="8706" max="8706" width="14.140625" style="3" customWidth="1"/>
    <col min="8707" max="8707" width="16.7109375" style="3" customWidth="1"/>
    <col min="8708" max="8708" width="22.140625" style="3" customWidth="1"/>
    <col min="8709" max="8709" width="17.85546875" style="3" customWidth="1"/>
    <col min="8710" max="8710" width="13.7109375" style="3" bestFit="1" customWidth="1"/>
    <col min="8711" max="8711" width="14.85546875" style="3" customWidth="1"/>
    <col min="8712" max="8712" width="13.85546875" style="3" bestFit="1" customWidth="1"/>
    <col min="8713" max="8713" width="11.5703125" style="3" bestFit="1" customWidth="1"/>
    <col min="8714" max="8960" width="9.140625" style="3"/>
    <col min="8961" max="8961" width="10.7109375" style="3" customWidth="1"/>
    <col min="8962" max="8962" width="14.140625" style="3" customWidth="1"/>
    <col min="8963" max="8963" width="16.7109375" style="3" customWidth="1"/>
    <col min="8964" max="8964" width="22.140625" style="3" customWidth="1"/>
    <col min="8965" max="8965" width="17.85546875" style="3" customWidth="1"/>
    <col min="8966" max="8966" width="13.7109375" style="3" bestFit="1" customWidth="1"/>
    <col min="8967" max="8967" width="14.85546875" style="3" customWidth="1"/>
    <col min="8968" max="8968" width="13.85546875" style="3" bestFit="1" customWidth="1"/>
    <col min="8969" max="8969" width="11.5703125" style="3" bestFit="1" customWidth="1"/>
    <col min="8970" max="9216" width="9.140625" style="3"/>
    <col min="9217" max="9217" width="10.7109375" style="3" customWidth="1"/>
    <col min="9218" max="9218" width="14.140625" style="3" customWidth="1"/>
    <col min="9219" max="9219" width="16.7109375" style="3" customWidth="1"/>
    <col min="9220" max="9220" width="22.140625" style="3" customWidth="1"/>
    <col min="9221" max="9221" width="17.85546875" style="3" customWidth="1"/>
    <col min="9222" max="9222" width="13.7109375" style="3" bestFit="1" customWidth="1"/>
    <col min="9223" max="9223" width="14.85546875" style="3" customWidth="1"/>
    <col min="9224" max="9224" width="13.85546875" style="3" bestFit="1" customWidth="1"/>
    <col min="9225" max="9225" width="11.5703125" style="3" bestFit="1" customWidth="1"/>
    <col min="9226" max="9472" width="9.140625" style="3"/>
    <col min="9473" max="9473" width="10.7109375" style="3" customWidth="1"/>
    <col min="9474" max="9474" width="14.140625" style="3" customWidth="1"/>
    <col min="9475" max="9475" width="16.7109375" style="3" customWidth="1"/>
    <col min="9476" max="9476" width="22.140625" style="3" customWidth="1"/>
    <col min="9477" max="9477" width="17.85546875" style="3" customWidth="1"/>
    <col min="9478" max="9478" width="13.7109375" style="3" bestFit="1" customWidth="1"/>
    <col min="9479" max="9479" width="14.85546875" style="3" customWidth="1"/>
    <col min="9480" max="9480" width="13.85546875" style="3" bestFit="1" customWidth="1"/>
    <col min="9481" max="9481" width="11.5703125" style="3" bestFit="1" customWidth="1"/>
    <col min="9482" max="9728" width="9.140625" style="3"/>
    <col min="9729" max="9729" width="10.7109375" style="3" customWidth="1"/>
    <col min="9730" max="9730" width="14.140625" style="3" customWidth="1"/>
    <col min="9731" max="9731" width="16.7109375" style="3" customWidth="1"/>
    <col min="9732" max="9732" width="22.140625" style="3" customWidth="1"/>
    <col min="9733" max="9733" width="17.85546875" style="3" customWidth="1"/>
    <col min="9734" max="9734" width="13.7109375" style="3" bestFit="1" customWidth="1"/>
    <col min="9735" max="9735" width="14.85546875" style="3" customWidth="1"/>
    <col min="9736" max="9736" width="13.85546875" style="3" bestFit="1" customWidth="1"/>
    <col min="9737" max="9737" width="11.5703125" style="3" bestFit="1" customWidth="1"/>
    <col min="9738" max="9984" width="9.140625" style="3"/>
    <col min="9985" max="9985" width="10.7109375" style="3" customWidth="1"/>
    <col min="9986" max="9986" width="14.140625" style="3" customWidth="1"/>
    <col min="9987" max="9987" width="16.7109375" style="3" customWidth="1"/>
    <col min="9988" max="9988" width="22.140625" style="3" customWidth="1"/>
    <col min="9989" max="9989" width="17.85546875" style="3" customWidth="1"/>
    <col min="9990" max="9990" width="13.7109375" style="3" bestFit="1" customWidth="1"/>
    <col min="9991" max="9991" width="14.85546875" style="3" customWidth="1"/>
    <col min="9992" max="9992" width="13.85546875" style="3" bestFit="1" customWidth="1"/>
    <col min="9993" max="9993" width="11.5703125" style="3" bestFit="1" customWidth="1"/>
    <col min="9994" max="10240" width="9.140625" style="3"/>
    <col min="10241" max="10241" width="10.7109375" style="3" customWidth="1"/>
    <col min="10242" max="10242" width="14.140625" style="3" customWidth="1"/>
    <col min="10243" max="10243" width="16.7109375" style="3" customWidth="1"/>
    <col min="10244" max="10244" width="22.140625" style="3" customWidth="1"/>
    <col min="10245" max="10245" width="17.85546875" style="3" customWidth="1"/>
    <col min="10246" max="10246" width="13.7109375" style="3" bestFit="1" customWidth="1"/>
    <col min="10247" max="10247" width="14.85546875" style="3" customWidth="1"/>
    <col min="10248" max="10248" width="13.85546875" style="3" bestFit="1" customWidth="1"/>
    <col min="10249" max="10249" width="11.5703125" style="3" bestFit="1" customWidth="1"/>
    <col min="10250" max="10496" width="9.140625" style="3"/>
    <col min="10497" max="10497" width="10.7109375" style="3" customWidth="1"/>
    <col min="10498" max="10498" width="14.140625" style="3" customWidth="1"/>
    <col min="10499" max="10499" width="16.7109375" style="3" customWidth="1"/>
    <col min="10500" max="10500" width="22.140625" style="3" customWidth="1"/>
    <col min="10501" max="10501" width="17.85546875" style="3" customWidth="1"/>
    <col min="10502" max="10502" width="13.7109375" style="3" bestFit="1" customWidth="1"/>
    <col min="10503" max="10503" width="14.85546875" style="3" customWidth="1"/>
    <col min="10504" max="10504" width="13.85546875" style="3" bestFit="1" customWidth="1"/>
    <col min="10505" max="10505" width="11.5703125" style="3" bestFit="1" customWidth="1"/>
    <col min="10506" max="10752" width="9.140625" style="3"/>
    <col min="10753" max="10753" width="10.7109375" style="3" customWidth="1"/>
    <col min="10754" max="10754" width="14.140625" style="3" customWidth="1"/>
    <col min="10755" max="10755" width="16.7109375" style="3" customWidth="1"/>
    <col min="10756" max="10756" width="22.140625" style="3" customWidth="1"/>
    <col min="10757" max="10757" width="17.85546875" style="3" customWidth="1"/>
    <col min="10758" max="10758" width="13.7109375" style="3" bestFit="1" customWidth="1"/>
    <col min="10759" max="10759" width="14.85546875" style="3" customWidth="1"/>
    <col min="10760" max="10760" width="13.85546875" style="3" bestFit="1" customWidth="1"/>
    <col min="10761" max="10761" width="11.5703125" style="3" bestFit="1" customWidth="1"/>
    <col min="10762" max="11008" width="9.140625" style="3"/>
    <col min="11009" max="11009" width="10.7109375" style="3" customWidth="1"/>
    <col min="11010" max="11010" width="14.140625" style="3" customWidth="1"/>
    <col min="11011" max="11011" width="16.7109375" style="3" customWidth="1"/>
    <col min="11012" max="11012" width="22.140625" style="3" customWidth="1"/>
    <col min="11013" max="11013" width="17.85546875" style="3" customWidth="1"/>
    <col min="11014" max="11014" width="13.7109375" style="3" bestFit="1" customWidth="1"/>
    <col min="11015" max="11015" width="14.85546875" style="3" customWidth="1"/>
    <col min="11016" max="11016" width="13.85546875" style="3" bestFit="1" customWidth="1"/>
    <col min="11017" max="11017" width="11.5703125" style="3" bestFit="1" customWidth="1"/>
    <col min="11018" max="11264" width="9.140625" style="3"/>
    <col min="11265" max="11265" width="10.7109375" style="3" customWidth="1"/>
    <col min="11266" max="11266" width="14.140625" style="3" customWidth="1"/>
    <col min="11267" max="11267" width="16.7109375" style="3" customWidth="1"/>
    <col min="11268" max="11268" width="22.140625" style="3" customWidth="1"/>
    <col min="11269" max="11269" width="17.85546875" style="3" customWidth="1"/>
    <col min="11270" max="11270" width="13.7109375" style="3" bestFit="1" customWidth="1"/>
    <col min="11271" max="11271" width="14.85546875" style="3" customWidth="1"/>
    <col min="11272" max="11272" width="13.85546875" style="3" bestFit="1" customWidth="1"/>
    <col min="11273" max="11273" width="11.5703125" style="3" bestFit="1" customWidth="1"/>
    <col min="11274" max="11520" width="9.140625" style="3"/>
    <col min="11521" max="11521" width="10.7109375" style="3" customWidth="1"/>
    <col min="11522" max="11522" width="14.140625" style="3" customWidth="1"/>
    <col min="11523" max="11523" width="16.7109375" style="3" customWidth="1"/>
    <col min="11524" max="11524" width="22.140625" style="3" customWidth="1"/>
    <col min="11525" max="11525" width="17.85546875" style="3" customWidth="1"/>
    <col min="11526" max="11526" width="13.7109375" style="3" bestFit="1" customWidth="1"/>
    <col min="11527" max="11527" width="14.85546875" style="3" customWidth="1"/>
    <col min="11528" max="11528" width="13.85546875" style="3" bestFit="1" customWidth="1"/>
    <col min="11529" max="11529" width="11.5703125" style="3" bestFit="1" customWidth="1"/>
    <col min="11530" max="11776" width="9.140625" style="3"/>
    <col min="11777" max="11777" width="10.7109375" style="3" customWidth="1"/>
    <col min="11778" max="11778" width="14.140625" style="3" customWidth="1"/>
    <col min="11779" max="11779" width="16.7109375" style="3" customWidth="1"/>
    <col min="11780" max="11780" width="22.140625" style="3" customWidth="1"/>
    <col min="11781" max="11781" width="17.85546875" style="3" customWidth="1"/>
    <col min="11782" max="11782" width="13.7109375" style="3" bestFit="1" customWidth="1"/>
    <col min="11783" max="11783" width="14.85546875" style="3" customWidth="1"/>
    <col min="11784" max="11784" width="13.85546875" style="3" bestFit="1" customWidth="1"/>
    <col min="11785" max="11785" width="11.5703125" style="3" bestFit="1" customWidth="1"/>
    <col min="11786" max="12032" width="9.140625" style="3"/>
    <col min="12033" max="12033" width="10.7109375" style="3" customWidth="1"/>
    <col min="12034" max="12034" width="14.140625" style="3" customWidth="1"/>
    <col min="12035" max="12035" width="16.7109375" style="3" customWidth="1"/>
    <col min="12036" max="12036" width="22.140625" style="3" customWidth="1"/>
    <col min="12037" max="12037" width="17.85546875" style="3" customWidth="1"/>
    <col min="12038" max="12038" width="13.7109375" style="3" bestFit="1" customWidth="1"/>
    <col min="12039" max="12039" width="14.85546875" style="3" customWidth="1"/>
    <col min="12040" max="12040" width="13.85546875" style="3" bestFit="1" customWidth="1"/>
    <col min="12041" max="12041" width="11.5703125" style="3" bestFit="1" customWidth="1"/>
    <col min="12042" max="12288" width="9.140625" style="3"/>
    <col min="12289" max="12289" width="10.7109375" style="3" customWidth="1"/>
    <col min="12290" max="12290" width="14.140625" style="3" customWidth="1"/>
    <col min="12291" max="12291" width="16.7109375" style="3" customWidth="1"/>
    <col min="12292" max="12292" width="22.140625" style="3" customWidth="1"/>
    <col min="12293" max="12293" width="17.85546875" style="3" customWidth="1"/>
    <col min="12294" max="12294" width="13.7109375" style="3" bestFit="1" customWidth="1"/>
    <col min="12295" max="12295" width="14.85546875" style="3" customWidth="1"/>
    <col min="12296" max="12296" width="13.85546875" style="3" bestFit="1" customWidth="1"/>
    <col min="12297" max="12297" width="11.5703125" style="3" bestFit="1" customWidth="1"/>
    <col min="12298" max="12544" width="9.140625" style="3"/>
    <col min="12545" max="12545" width="10.7109375" style="3" customWidth="1"/>
    <col min="12546" max="12546" width="14.140625" style="3" customWidth="1"/>
    <col min="12547" max="12547" width="16.7109375" style="3" customWidth="1"/>
    <col min="12548" max="12548" width="22.140625" style="3" customWidth="1"/>
    <col min="12549" max="12549" width="17.85546875" style="3" customWidth="1"/>
    <col min="12550" max="12550" width="13.7109375" style="3" bestFit="1" customWidth="1"/>
    <col min="12551" max="12551" width="14.85546875" style="3" customWidth="1"/>
    <col min="12552" max="12552" width="13.85546875" style="3" bestFit="1" customWidth="1"/>
    <col min="12553" max="12553" width="11.5703125" style="3" bestFit="1" customWidth="1"/>
    <col min="12554" max="12800" width="9.140625" style="3"/>
    <col min="12801" max="12801" width="10.7109375" style="3" customWidth="1"/>
    <col min="12802" max="12802" width="14.140625" style="3" customWidth="1"/>
    <col min="12803" max="12803" width="16.7109375" style="3" customWidth="1"/>
    <col min="12804" max="12804" width="22.140625" style="3" customWidth="1"/>
    <col min="12805" max="12805" width="17.85546875" style="3" customWidth="1"/>
    <col min="12806" max="12806" width="13.7109375" style="3" bestFit="1" customWidth="1"/>
    <col min="12807" max="12807" width="14.85546875" style="3" customWidth="1"/>
    <col min="12808" max="12808" width="13.85546875" style="3" bestFit="1" customWidth="1"/>
    <col min="12809" max="12809" width="11.5703125" style="3" bestFit="1" customWidth="1"/>
    <col min="12810" max="13056" width="9.140625" style="3"/>
    <col min="13057" max="13057" width="10.7109375" style="3" customWidth="1"/>
    <col min="13058" max="13058" width="14.140625" style="3" customWidth="1"/>
    <col min="13059" max="13059" width="16.7109375" style="3" customWidth="1"/>
    <col min="13060" max="13060" width="22.140625" style="3" customWidth="1"/>
    <col min="13061" max="13061" width="17.85546875" style="3" customWidth="1"/>
    <col min="13062" max="13062" width="13.7109375" style="3" bestFit="1" customWidth="1"/>
    <col min="13063" max="13063" width="14.85546875" style="3" customWidth="1"/>
    <col min="13064" max="13064" width="13.85546875" style="3" bestFit="1" customWidth="1"/>
    <col min="13065" max="13065" width="11.5703125" style="3" bestFit="1" customWidth="1"/>
    <col min="13066" max="13312" width="9.140625" style="3"/>
    <col min="13313" max="13313" width="10.7109375" style="3" customWidth="1"/>
    <col min="13314" max="13314" width="14.140625" style="3" customWidth="1"/>
    <col min="13315" max="13315" width="16.7109375" style="3" customWidth="1"/>
    <col min="13316" max="13316" width="22.140625" style="3" customWidth="1"/>
    <col min="13317" max="13317" width="17.85546875" style="3" customWidth="1"/>
    <col min="13318" max="13318" width="13.7109375" style="3" bestFit="1" customWidth="1"/>
    <col min="13319" max="13319" width="14.85546875" style="3" customWidth="1"/>
    <col min="13320" max="13320" width="13.85546875" style="3" bestFit="1" customWidth="1"/>
    <col min="13321" max="13321" width="11.5703125" style="3" bestFit="1" customWidth="1"/>
    <col min="13322" max="13568" width="9.140625" style="3"/>
    <col min="13569" max="13569" width="10.7109375" style="3" customWidth="1"/>
    <col min="13570" max="13570" width="14.140625" style="3" customWidth="1"/>
    <col min="13571" max="13571" width="16.7109375" style="3" customWidth="1"/>
    <col min="13572" max="13572" width="22.140625" style="3" customWidth="1"/>
    <col min="13573" max="13573" width="17.85546875" style="3" customWidth="1"/>
    <col min="13574" max="13574" width="13.7109375" style="3" bestFit="1" customWidth="1"/>
    <col min="13575" max="13575" width="14.85546875" style="3" customWidth="1"/>
    <col min="13576" max="13576" width="13.85546875" style="3" bestFit="1" customWidth="1"/>
    <col min="13577" max="13577" width="11.5703125" style="3" bestFit="1" customWidth="1"/>
    <col min="13578" max="13824" width="9.140625" style="3"/>
    <col min="13825" max="13825" width="10.7109375" style="3" customWidth="1"/>
    <col min="13826" max="13826" width="14.140625" style="3" customWidth="1"/>
    <col min="13827" max="13827" width="16.7109375" style="3" customWidth="1"/>
    <col min="13828" max="13828" width="22.140625" style="3" customWidth="1"/>
    <col min="13829" max="13829" width="17.85546875" style="3" customWidth="1"/>
    <col min="13830" max="13830" width="13.7109375" style="3" bestFit="1" customWidth="1"/>
    <col min="13831" max="13831" width="14.85546875" style="3" customWidth="1"/>
    <col min="13832" max="13832" width="13.85546875" style="3" bestFit="1" customWidth="1"/>
    <col min="13833" max="13833" width="11.5703125" style="3" bestFit="1" customWidth="1"/>
    <col min="13834" max="14080" width="9.140625" style="3"/>
    <col min="14081" max="14081" width="10.7109375" style="3" customWidth="1"/>
    <col min="14082" max="14082" width="14.140625" style="3" customWidth="1"/>
    <col min="14083" max="14083" width="16.7109375" style="3" customWidth="1"/>
    <col min="14084" max="14084" width="22.140625" style="3" customWidth="1"/>
    <col min="14085" max="14085" width="17.85546875" style="3" customWidth="1"/>
    <col min="14086" max="14086" width="13.7109375" style="3" bestFit="1" customWidth="1"/>
    <col min="14087" max="14087" width="14.85546875" style="3" customWidth="1"/>
    <col min="14088" max="14088" width="13.85546875" style="3" bestFit="1" customWidth="1"/>
    <col min="14089" max="14089" width="11.5703125" style="3" bestFit="1" customWidth="1"/>
    <col min="14090" max="14336" width="9.140625" style="3"/>
    <col min="14337" max="14337" width="10.7109375" style="3" customWidth="1"/>
    <col min="14338" max="14338" width="14.140625" style="3" customWidth="1"/>
    <col min="14339" max="14339" width="16.7109375" style="3" customWidth="1"/>
    <col min="14340" max="14340" width="22.140625" style="3" customWidth="1"/>
    <col min="14341" max="14341" width="17.85546875" style="3" customWidth="1"/>
    <col min="14342" max="14342" width="13.7109375" style="3" bestFit="1" customWidth="1"/>
    <col min="14343" max="14343" width="14.85546875" style="3" customWidth="1"/>
    <col min="14344" max="14344" width="13.85546875" style="3" bestFit="1" customWidth="1"/>
    <col min="14345" max="14345" width="11.5703125" style="3" bestFit="1" customWidth="1"/>
    <col min="14346" max="14592" width="9.140625" style="3"/>
    <col min="14593" max="14593" width="10.7109375" style="3" customWidth="1"/>
    <col min="14594" max="14594" width="14.140625" style="3" customWidth="1"/>
    <col min="14595" max="14595" width="16.7109375" style="3" customWidth="1"/>
    <col min="14596" max="14596" width="22.140625" style="3" customWidth="1"/>
    <col min="14597" max="14597" width="17.85546875" style="3" customWidth="1"/>
    <col min="14598" max="14598" width="13.7109375" style="3" bestFit="1" customWidth="1"/>
    <col min="14599" max="14599" width="14.85546875" style="3" customWidth="1"/>
    <col min="14600" max="14600" width="13.85546875" style="3" bestFit="1" customWidth="1"/>
    <col min="14601" max="14601" width="11.5703125" style="3" bestFit="1" customWidth="1"/>
    <col min="14602" max="14848" width="9.140625" style="3"/>
    <col min="14849" max="14849" width="10.7109375" style="3" customWidth="1"/>
    <col min="14850" max="14850" width="14.140625" style="3" customWidth="1"/>
    <col min="14851" max="14851" width="16.7109375" style="3" customWidth="1"/>
    <col min="14852" max="14852" width="22.140625" style="3" customWidth="1"/>
    <col min="14853" max="14853" width="17.85546875" style="3" customWidth="1"/>
    <col min="14854" max="14854" width="13.7109375" style="3" bestFit="1" customWidth="1"/>
    <col min="14855" max="14855" width="14.85546875" style="3" customWidth="1"/>
    <col min="14856" max="14856" width="13.85546875" style="3" bestFit="1" customWidth="1"/>
    <col min="14857" max="14857" width="11.5703125" style="3" bestFit="1" customWidth="1"/>
    <col min="14858" max="15104" width="9.140625" style="3"/>
    <col min="15105" max="15105" width="10.7109375" style="3" customWidth="1"/>
    <col min="15106" max="15106" width="14.140625" style="3" customWidth="1"/>
    <col min="15107" max="15107" width="16.7109375" style="3" customWidth="1"/>
    <col min="15108" max="15108" width="22.140625" style="3" customWidth="1"/>
    <col min="15109" max="15109" width="17.85546875" style="3" customWidth="1"/>
    <col min="15110" max="15110" width="13.7109375" style="3" bestFit="1" customWidth="1"/>
    <col min="15111" max="15111" width="14.85546875" style="3" customWidth="1"/>
    <col min="15112" max="15112" width="13.85546875" style="3" bestFit="1" customWidth="1"/>
    <col min="15113" max="15113" width="11.5703125" style="3" bestFit="1" customWidth="1"/>
    <col min="15114" max="15360" width="9.140625" style="3"/>
    <col min="15361" max="15361" width="10.7109375" style="3" customWidth="1"/>
    <col min="15362" max="15362" width="14.140625" style="3" customWidth="1"/>
    <col min="15363" max="15363" width="16.7109375" style="3" customWidth="1"/>
    <col min="15364" max="15364" width="22.140625" style="3" customWidth="1"/>
    <col min="15365" max="15365" width="17.85546875" style="3" customWidth="1"/>
    <col min="15366" max="15366" width="13.7109375" style="3" bestFit="1" customWidth="1"/>
    <col min="15367" max="15367" width="14.85546875" style="3" customWidth="1"/>
    <col min="15368" max="15368" width="13.85546875" style="3" bestFit="1" customWidth="1"/>
    <col min="15369" max="15369" width="11.5703125" style="3" bestFit="1" customWidth="1"/>
    <col min="15370" max="15616" width="9.140625" style="3"/>
    <col min="15617" max="15617" width="10.7109375" style="3" customWidth="1"/>
    <col min="15618" max="15618" width="14.140625" style="3" customWidth="1"/>
    <col min="15619" max="15619" width="16.7109375" style="3" customWidth="1"/>
    <col min="15620" max="15620" width="22.140625" style="3" customWidth="1"/>
    <col min="15621" max="15621" width="17.85546875" style="3" customWidth="1"/>
    <col min="15622" max="15622" width="13.7109375" style="3" bestFit="1" customWidth="1"/>
    <col min="15623" max="15623" width="14.85546875" style="3" customWidth="1"/>
    <col min="15624" max="15624" width="13.85546875" style="3" bestFit="1" customWidth="1"/>
    <col min="15625" max="15625" width="11.5703125" style="3" bestFit="1" customWidth="1"/>
    <col min="15626" max="15872" width="9.140625" style="3"/>
    <col min="15873" max="15873" width="10.7109375" style="3" customWidth="1"/>
    <col min="15874" max="15874" width="14.140625" style="3" customWidth="1"/>
    <col min="15875" max="15875" width="16.7109375" style="3" customWidth="1"/>
    <col min="15876" max="15876" width="22.140625" style="3" customWidth="1"/>
    <col min="15877" max="15877" width="17.85546875" style="3" customWidth="1"/>
    <col min="15878" max="15878" width="13.7109375" style="3" bestFit="1" customWidth="1"/>
    <col min="15879" max="15879" width="14.85546875" style="3" customWidth="1"/>
    <col min="15880" max="15880" width="13.85546875" style="3" bestFit="1" customWidth="1"/>
    <col min="15881" max="15881" width="11.5703125" style="3" bestFit="1" customWidth="1"/>
    <col min="15882" max="16128" width="9.140625" style="3"/>
    <col min="16129" max="16129" width="10.7109375" style="3" customWidth="1"/>
    <col min="16130" max="16130" width="14.140625" style="3" customWidth="1"/>
    <col min="16131" max="16131" width="16.7109375" style="3" customWidth="1"/>
    <col min="16132" max="16132" width="22.140625" style="3" customWidth="1"/>
    <col min="16133" max="16133" width="17.85546875" style="3" customWidth="1"/>
    <col min="16134" max="16134" width="13.7109375" style="3" bestFit="1" customWidth="1"/>
    <col min="16135" max="16135" width="14.85546875" style="3" customWidth="1"/>
    <col min="16136" max="16136" width="13.85546875" style="3" bestFit="1" customWidth="1"/>
    <col min="16137" max="16137" width="11.5703125" style="3" bestFit="1" customWidth="1"/>
    <col min="16138" max="16384" width="9.140625" style="3"/>
  </cols>
  <sheetData>
    <row r="1" spans="1:7" x14ac:dyDescent="0.25">
      <c r="A1" s="1"/>
      <c r="B1" s="1"/>
      <c r="C1" s="1"/>
      <c r="E1" s="68" t="s">
        <v>0</v>
      </c>
      <c r="F1" s="68"/>
      <c r="G1" s="68"/>
    </row>
    <row r="2" spans="1:7" ht="36.75" customHeight="1" x14ac:dyDescent="0.25">
      <c r="A2" s="4"/>
      <c r="B2" s="4"/>
      <c r="C2" s="4"/>
      <c r="E2" s="127" t="s">
        <v>1</v>
      </c>
      <c r="F2" s="127"/>
      <c r="G2" s="127"/>
    </row>
    <row r="3" spans="1:7" x14ac:dyDescent="0.25">
      <c r="A3" s="4"/>
      <c r="B3" s="1"/>
      <c r="C3" s="1"/>
      <c r="E3" s="128" t="s">
        <v>2</v>
      </c>
      <c r="F3" s="128"/>
      <c r="G3" s="128"/>
    </row>
    <row r="4" spans="1:7" ht="21.75" customHeight="1" x14ac:dyDescent="0.25">
      <c r="A4" s="5"/>
      <c r="B4" s="6"/>
      <c r="C4" s="6"/>
      <c r="E4" s="7"/>
      <c r="F4" s="69" t="s">
        <v>3</v>
      </c>
      <c r="G4" s="69"/>
    </row>
    <row r="5" spans="1:7" ht="15" customHeight="1" x14ac:dyDescent="0.25">
      <c r="A5" s="8"/>
      <c r="B5" s="9"/>
      <c r="C5" s="9"/>
      <c r="E5" s="10" t="s">
        <v>4</v>
      </c>
      <c r="F5" s="67" t="s">
        <v>5</v>
      </c>
      <c r="G5" s="67"/>
    </row>
    <row r="6" spans="1:7" ht="20.25" customHeight="1" x14ac:dyDescent="0.25">
      <c r="A6" s="1"/>
      <c r="B6" s="1"/>
      <c r="C6" s="1"/>
      <c r="E6" s="129" t="s">
        <v>6</v>
      </c>
      <c r="F6" s="129"/>
      <c r="G6" s="129"/>
    </row>
    <row r="7" spans="1:7" ht="20.25" customHeight="1" x14ac:dyDescent="0.25">
      <c r="A7" s="4"/>
      <c r="B7" s="1"/>
      <c r="C7" s="1"/>
      <c r="E7" s="11"/>
      <c r="F7" s="11"/>
      <c r="G7" s="11"/>
    </row>
    <row r="8" spans="1:7" ht="13.5" customHeight="1" x14ac:dyDescent="0.2">
      <c r="A8" s="12"/>
      <c r="B8" s="13"/>
      <c r="C8" s="13"/>
      <c r="E8" s="11"/>
      <c r="F8" s="11"/>
      <c r="G8" s="11"/>
    </row>
    <row r="9" spans="1:7" ht="13.5" customHeight="1" x14ac:dyDescent="0.2">
      <c r="A9" s="12"/>
      <c r="B9" s="12"/>
      <c r="C9" s="12"/>
      <c r="E9" s="11"/>
      <c r="F9" s="11"/>
      <c r="G9" s="11"/>
    </row>
    <row r="10" spans="1:7" ht="18.75" customHeight="1" x14ac:dyDescent="0.25">
      <c r="A10" s="126" t="s">
        <v>7</v>
      </c>
      <c r="B10" s="126"/>
      <c r="C10" s="126"/>
      <c r="D10" s="126"/>
      <c r="E10" s="126"/>
      <c r="F10" s="126"/>
      <c r="G10" s="126"/>
    </row>
    <row r="11" spans="1:7" ht="18.75" customHeight="1" x14ac:dyDescent="0.25">
      <c r="A11" s="126" t="s">
        <v>8</v>
      </c>
      <c r="B11" s="126"/>
      <c r="C11" s="126"/>
      <c r="D11" s="126"/>
      <c r="E11" s="126"/>
      <c r="F11" s="126"/>
      <c r="G11" s="126"/>
    </row>
    <row r="12" spans="1:7" ht="18.75" x14ac:dyDescent="0.25">
      <c r="A12" s="14"/>
      <c r="B12" s="14"/>
      <c r="C12" s="14"/>
      <c r="D12" s="15"/>
      <c r="E12" s="14"/>
      <c r="F12" s="16"/>
      <c r="G12" s="17" t="s">
        <v>9</v>
      </c>
    </row>
    <row r="13" spans="1:7" ht="15.75" customHeight="1" x14ac:dyDescent="0.25">
      <c r="A13" s="14"/>
      <c r="B13" s="14"/>
      <c r="C13" s="14"/>
      <c r="D13" s="15"/>
      <c r="E13" s="14"/>
      <c r="F13" s="18" t="s">
        <v>10</v>
      </c>
      <c r="G13" s="19"/>
    </row>
    <row r="14" spans="1:7" s="21" customFormat="1" ht="18" customHeight="1" x14ac:dyDescent="0.25">
      <c r="A14" s="125" t="s">
        <v>11</v>
      </c>
      <c r="B14" s="125"/>
      <c r="C14" s="125"/>
      <c r="D14" s="125"/>
      <c r="E14" s="125"/>
      <c r="F14" s="18" t="s">
        <v>12</v>
      </c>
      <c r="G14" s="20">
        <v>42663</v>
      </c>
    </row>
    <row r="15" spans="1:7" ht="15.75" customHeight="1" x14ac:dyDescent="0.25">
      <c r="A15" s="16"/>
      <c r="B15" s="16"/>
      <c r="C15" s="16"/>
      <c r="D15" s="22"/>
      <c r="E15" s="16"/>
      <c r="G15" s="19"/>
    </row>
    <row r="16" spans="1:7" x14ac:dyDescent="0.25">
      <c r="F16" s="18"/>
      <c r="G16" s="19"/>
    </row>
    <row r="17" spans="1:7" ht="13.5" customHeight="1" x14ac:dyDescent="0.25">
      <c r="A17" s="122" t="s">
        <v>13</v>
      </c>
      <c r="B17" s="122"/>
      <c r="C17" s="122"/>
      <c r="D17" s="23"/>
      <c r="E17" s="6"/>
      <c r="F17" s="24" t="s">
        <v>14</v>
      </c>
      <c r="G17" s="25"/>
    </row>
    <row r="18" spans="1:7" ht="13.5" customHeight="1" x14ac:dyDescent="0.25">
      <c r="A18" s="122"/>
      <c r="B18" s="122"/>
      <c r="C18" s="122"/>
      <c r="D18" s="23"/>
      <c r="E18" s="6"/>
      <c r="F18" s="26"/>
      <c r="G18" s="27"/>
    </row>
    <row r="19" spans="1:7" ht="16.5" customHeight="1" x14ac:dyDescent="0.25">
      <c r="A19" s="123" t="s">
        <v>15</v>
      </c>
      <c r="B19" s="123"/>
      <c r="C19" s="123"/>
      <c r="D19" s="123"/>
      <c r="E19" s="123"/>
      <c r="F19" s="26"/>
      <c r="G19" s="27"/>
    </row>
    <row r="20" spans="1:7" ht="24" customHeight="1" x14ac:dyDescent="0.25">
      <c r="A20" s="123"/>
      <c r="B20" s="123"/>
      <c r="C20" s="123"/>
      <c r="D20" s="123"/>
      <c r="E20" s="123"/>
      <c r="F20" s="28"/>
      <c r="G20" s="29"/>
    </row>
    <row r="21" spans="1:7" ht="22.5" customHeight="1" x14ac:dyDescent="0.25">
      <c r="A21" s="123" t="s">
        <v>16</v>
      </c>
      <c r="B21" s="123"/>
      <c r="C21" s="123"/>
      <c r="D21" s="23"/>
      <c r="E21" s="6"/>
      <c r="F21" s="30"/>
      <c r="G21" s="25"/>
    </row>
    <row r="22" spans="1:7" ht="17.25" customHeight="1" x14ac:dyDescent="0.25">
      <c r="A22" s="68" t="s">
        <v>17</v>
      </c>
      <c r="B22" s="68"/>
      <c r="C22" s="68"/>
      <c r="D22" s="23"/>
      <c r="E22" s="6"/>
      <c r="F22" s="30" t="s">
        <v>18</v>
      </c>
      <c r="G22" s="31">
        <v>383</v>
      </c>
    </row>
    <row r="23" spans="1:7" ht="21" customHeight="1" x14ac:dyDescent="0.25">
      <c r="A23" s="122" t="s">
        <v>19</v>
      </c>
      <c r="B23" s="122"/>
      <c r="C23" s="122"/>
      <c r="D23" s="23"/>
      <c r="E23" s="6"/>
      <c r="F23" s="24"/>
      <c r="G23" s="30"/>
    </row>
    <row r="24" spans="1:7" ht="18" customHeight="1" x14ac:dyDescent="0.25">
      <c r="A24" s="122"/>
      <c r="B24" s="122"/>
      <c r="C24" s="122"/>
      <c r="D24" s="23"/>
      <c r="E24" s="6"/>
      <c r="F24" s="24"/>
      <c r="G24" s="30"/>
    </row>
    <row r="25" spans="1:7" ht="23.25" customHeight="1" x14ac:dyDescent="0.25">
      <c r="A25" s="123" t="s">
        <v>20</v>
      </c>
      <c r="B25" s="123"/>
      <c r="C25" s="123"/>
      <c r="D25" s="123"/>
      <c r="E25" s="123"/>
      <c r="F25" s="24"/>
      <c r="G25" s="30"/>
    </row>
    <row r="26" spans="1:7" ht="17.25" customHeight="1" x14ac:dyDescent="0.25">
      <c r="A26" s="122" t="s">
        <v>21</v>
      </c>
      <c r="B26" s="122"/>
      <c r="C26" s="122"/>
      <c r="D26" s="124" t="s">
        <v>22</v>
      </c>
      <c r="E26" s="124"/>
      <c r="F26" s="124"/>
      <c r="G26" s="124"/>
    </row>
    <row r="27" spans="1:7" ht="18.75" customHeight="1" x14ac:dyDescent="0.25">
      <c r="A27" s="122"/>
      <c r="B27" s="122"/>
      <c r="C27" s="122"/>
      <c r="D27" s="124"/>
      <c r="E27" s="124"/>
      <c r="F27" s="124"/>
      <c r="G27" s="124"/>
    </row>
    <row r="28" spans="1:7" ht="12" customHeight="1" x14ac:dyDescent="0.25">
      <c r="A28" s="122"/>
      <c r="B28" s="122"/>
      <c r="C28" s="122"/>
      <c r="D28" s="23"/>
      <c r="E28" s="6"/>
      <c r="F28" s="6"/>
      <c r="G28" s="6"/>
    </row>
    <row r="29" spans="1:7" ht="20.25" customHeight="1" x14ac:dyDescent="0.25">
      <c r="A29" s="26"/>
      <c r="B29" s="26"/>
      <c r="C29" s="32"/>
      <c r="D29" s="33"/>
      <c r="E29" s="32"/>
      <c r="F29" s="1"/>
      <c r="G29" s="1"/>
    </row>
    <row r="30" spans="1:7" ht="15" customHeight="1" x14ac:dyDescent="0.25">
      <c r="A30" s="125" t="s">
        <v>23</v>
      </c>
      <c r="B30" s="125"/>
      <c r="C30" s="125"/>
      <c r="D30" s="125"/>
      <c r="E30" s="125"/>
      <c r="F30" s="125"/>
      <c r="G30" s="125"/>
    </row>
    <row r="31" spans="1:7" ht="24.75" customHeight="1" x14ac:dyDescent="0.25">
      <c r="A31" s="34"/>
      <c r="B31" s="34"/>
      <c r="C31" s="34"/>
      <c r="D31" s="22"/>
      <c r="E31" s="34"/>
      <c r="F31" s="34"/>
      <c r="G31" s="34"/>
    </row>
    <row r="32" spans="1:7" ht="50.25" customHeight="1" x14ac:dyDescent="0.25">
      <c r="A32" s="68" t="s">
        <v>24</v>
      </c>
      <c r="B32" s="68"/>
      <c r="C32" s="68"/>
      <c r="D32" s="68"/>
      <c r="E32" s="68"/>
      <c r="F32" s="68"/>
      <c r="G32" s="68"/>
    </row>
    <row r="33" spans="1:7" ht="19.5" customHeight="1" x14ac:dyDescent="0.25">
      <c r="A33" s="68"/>
      <c r="B33" s="68"/>
      <c r="C33" s="68"/>
      <c r="D33" s="68"/>
      <c r="E33" s="68"/>
      <c r="F33" s="68"/>
      <c r="G33" s="68"/>
    </row>
    <row r="34" spans="1:7" ht="49.5" customHeight="1" x14ac:dyDescent="0.25">
      <c r="A34" s="68" t="s">
        <v>25</v>
      </c>
      <c r="B34" s="68"/>
      <c r="C34" s="68"/>
      <c r="D34" s="68"/>
      <c r="E34" s="68"/>
      <c r="F34" s="68"/>
      <c r="G34" s="68"/>
    </row>
    <row r="35" spans="1:7" ht="12.75" customHeight="1" x14ac:dyDescent="0.25">
      <c r="A35" s="68"/>
      <c r="B35" s="68"/>
      <c r="C35" s="68"/>
      <c r="D35" s="68"/>
      <c r="E35" s="68"/>
      <c r="F35" s="68"/>
      <c r="G35" s="68"/>
    </row>
    <row r="36" spans="1:7" ht="30.75" customHeight="1" x14ac:dyDescent="0.25">
      <c r="A36" s="68" t="s">
        <v>26</v>
      </c>
      <c r="B36" s="68"/>
      <c r="C36" s="68"/>
      <c r="D36" s="68"/>
      <c r="E36" s="68"/>
      <c r="F36" s="68"/>
      <c r="G36" s="68"/>
    </row>
    <row r="37" spans="1:7" ht="21.75" customHeight="1" x14ac:dyDescent="0.25">
      <c r="A37" s="109" t="s">
        <v>27</v>
      </c>
      <c r="B37" s="109"/>
      <c r="C37" s="109"/>
      <c r="D37" s="109"/>
      <c r="E37" s="109"/>
      <c r="F37" s="109"/>
      <c r="G37" s="109"/>
    </row>
    <row r="38" spans="1:7" ht="15" customHeight="1" x14ac:dyDescent="0.25">
      <c r="A38" s="110" t="s">
        <v>28</v>
      </c>
      <c r="B38" s="110"/>
      <c r="C38" s="110"/>
      <c r="D38" s="110"/>
      <c r="E38" s="110"/>
      <c r="F38" s="110" t="s">
        <v>29</v>
      </c>
      <c r="G38" s="110"/>
    </row>
    <row r="39" spans="1:7" ht="17.25" customHeight="1" x14ac:dyDescent="0.25">
      <c r="A39" s="118" t="s">
        <v>30</v>
      </c>
      <c r="B39" s="118"/>
      <c r="C39" s="118"/>
      <c r="D39" s="118"/>
      <c r="E39" s="118"/>
      <c r="F39" s="119">
        <v>8296352.46</v>
      </c>
      <c r="G39" s="119"/>
    </row>
    <row r="40" spans="1:7" ht="15" customHeight="1" x14ac:dyDescent="0.25">
      <c r="A40" s="76" t="s">
        <v>31</v>
      </c>
      <c r="B40" s="77"/>
      <c r="C40" s="77"/>
      <c r="D40" s="77"/>
      <c r="E40" s="99"/>
      <c r="F40" s="115"/>
      <c r="G40" s="115"/>
    </row>
    <row r="41" spans="1:7" ht="30" customHeight="1" x14ac:dyDescent="0.25">
      <c r="A41" s="114" t="s">
        <v>32</v>
      </c>
      <c r="B41" s="114"/>
      <c r="C41" s="114"/>
      <c r="D41" s="114"/>
      <c r="E41" s="114"/>
      <c r="F41" s="115">
        <v>4329338.5599999996</v>
      </c>
      <c r="G41" s="115"/>
    </row>
    <row r="42" spans="1:7" ht="15" customHeight="1" x14ac:dyDescent="0.25">
      <c r="A42" s="114" t="s">
        <v>33</v>
      </c>
      <c r="B42" s="114"/>
      <c r="C42" s="114"/>
      <c r="D42" s="114"/>
      <c r="E42" s="114"/>
      <c r="F42" s="115"/>
      <c r="G42" s="115"/>
    </row>
    <row r="43" spans="1:7" ht="39.6" customHeight="1" x14ac:dyDescent="0.25">
      <c r="A43" s="114" t="s">
        <v>34</v>
      </c>
      <c r="B43" s="114"/>
      <c r="C43" s="114"/>
      <c r="D43" s="114"/>
      <c r="E43" s="114"/>
      <c r="F43" s="115">
        <v>4329338.5599999996</v>
      </c>
      <c r="G43" s="115"/>
    </row>
    <row r="44" spans="1:7" ht="50.25" hidden="1" customHeight="1" x14ac:dyDescent="0.25">
      <c r="A44" s="114" t="s">
        <v>35</v>
      </c>
      <c r="B44" s="114"/>
      <c r="C44" s="114"/>
      <c r="D44" s="114"/>
      <c r="E44" s="114"/>
      <c r="F44" s="120"/>
      <c r="G44" s="121"/>
    </row>
    <row r="45" spans="1:7" ht="49.5" hidden="1" customHeight="1" x14ac:dyDescent="0.25">
      <c r="A45" s="114" t="s">
        <v>36</v>
      </c>
      <c r="B45" s="114"/>
      <c r="C45" s="114"/>
      <c r="D45" s="114"/>
      <c r="E45" s="114"/>
      <c r="F45" s="115"/>
      <c r="G45" s="115"/>
    </row>
    <row r="46" spans="1:7" ht="24.6" customHeight="1" x14ac:dyDescent="0.25">
      <c r="A46" s="114" t="s">
        <v>37</v>
      </c>
      <c r="B46" s="114"/>
      <c r="C46" s="114"/>
      <c r="D46" s="114"/>
      <c r="E46" s="114"/>
      <c r="F46" s="115"/>
      <c r="G46" s="115"/>
    </row>
    <row r="47" spans="1:7" ht="31.15" customHeight="1" x14ac:dyDescent="0.25">
      <c r="A47" s="114" t="s">
        <v>38</v>
      </c>
      <c r="B47" s="114"/>
      <c r="C47" s="114"/>
      <c r="D47" s="114"/>
      <c r="E47" s="114"/>
      <c r="F47" s="115">
        <v>3967013.9</v>
      </c>
      <c r="G47" s="115"/>
    </row>
    <row r="48" spans="1:7" ht="16.5" customHeight="1" x14ac:dyDescent="0.25">
      <c r="A48" s="114" t="s">
        <v>33</v>
      </c>
      <c r="B48" s="114"/>
      <c r="C48" s="114"/>
      <c r="D48" s="114"/>
      <c r="E48" s="114"/>
      <c r="F48" s="115"/>
      <c r="G48" s="115"/>
    </row>
    <row r="49" spans="1:7" x14ac:dyDescent="0.25">
      <c r="A49" s="114" t="s">
        <v>39</v>
      </c>
      <c r="B49" s="114"/>
      <c r="C49" s="114"/>
      <c r="D49" s="114"/>
      <c r="E49" s="114"/>
      <c r="F49" s="115">
        <v>3932855</v>
      </c>
      <c r="G49" s="115"/>
    </row>
    <row r="50" spans="1:7" x14ac:dyDescent="0.25">
      <c r="A50" s="114" t="s">
        <v>40</v>
      </c>
      <c r="B50" s="114"/>
      <c r="C50" s="114"/>
      <c r="D50" s="114"/>
      <c r="E50" s="114"/>
      <c r="F50" s="115">
        <v>111727</v>
      </c>
      <c r="G50" s="115"/>
    </row>
    <row r="51" spans="1:7" ht="16.5" hidden="1" customHeight="1" x14ac:dyDescent="0.25">
      <c r="A51" s="118" t="s">
        <v>41</v>
      </c>
      <c r="B51" s="118"/>
      <c r="C51" s="118"/>
      <c r="D51" s="118"/>
      <c r="E51" s="118"/>
      <c r="F51" s="119">
        <f>F53+F54+F66</f>
        <v>0</v>
      </c>
      <c r="G51" s="119"/>
    </row>
    <row r="52" spans="1:7" ht="18" hidden="1" customHeight="1" x14ac:dyDescent="0.25">
      <c r="A52" s="114" t="s">
        <v>31</v>
      </c>
      <c r="B52" s="114"/>
      <c r="C52" s="114"/>
      <c r="D52" s="114"/>
      <c r="E52" s="114"/>
      <c r="F52" s="115"/>
      <c r="G52" s="115"/>
    </row>
    <row r="53" spans="1:7" ht="32.25" hidden="1" customHeight="1" x14ac:dyDescent="0.25">
      <c r="A53" s="114" t="s">
        <v>42</v>
      </c>
      <c r="B53" s="114"/>
      <c r="C53" s="114"/>
      <c r="D53" s="114"/>
      <c r="E53" s="114"/>
      <c r="F53" s="115"/>
      <c r="G53" s="115"/>
    </row>
    <row r="54" spans="1:7" ht="32.25" hidden="1" customHeight="1" x14ac:dyDescent="0.25">
      <c r="A54" s="114" t="s">
        <v>43</v>
      </c>
      <c r="B54" s="114"/>
      <c r="C54" s="114"/>
      <c r="D54" s="114"/>
      <c r="E54" s="114"/>
      <c r="F54" s="115">
        <f>SUM(F56:G65)</f>
        <v>0</v>
      </c>
      <c r="G54" s="115"/>
    </row>
    <row r="55" spans="1:7" ht="15.75" hidden="1" customHeight="1" x14ac:dyDescent="0.25">
      <c r="A55" s="114" t="s">
        <v>33</v>
      </c>
      <c r="B55" s="114"/>
      <c r="C55" s="114"/>
      <c r="D55" s="114"/>
      <c r="E55" s="114"/>
      <c r="F55" s="115"/>
      <c r="G55" s="115"/>
    </row>
    <row r="56" spans="1:7" ht="18" hidden="1" customHeight="1" x14ac:dyDescent="0.25">
      <c r="A56" s="114" t="s">
        <v>44</v>
      </c>
      <c r="B56" s="114"/>
      <c r="C56" s="114"/>
      <c r="D56" s="114"/>
      <c r="E56" s="114"/>
      <c r="F56" s="115"/>
      <c r="G56" s="115"/>
    </row>
    <row r="57" spans="1:7" ht="24.75" hidden="1" customHeight="1" x14ac:dyDescent="0.25">
      <c r="A57" s="114" t="s">
        <v>45</v>
      </c>
      <c r="B57" s="114"/>
      <c r="C57" s="114"/>
      <c r="D57" s="114"/>
      <c r="E57" s="114"/>
      <c r="F57" s="115"/>
      <c r="G57" s="115"/>
    </row>
    <row r="58" spans="1:7" ht="20.25" hidden="1" customHeight="1" x14ac:dyDescent="0.25">
      <c r="A58" s="114" t="s">
        <v>46</v>
      </c>
      <c r="B58" s="114"/>
      <c r="C58" s="114"/>
      <c r="D58" s="114"/>
      <c r="E58" s="114"/>
      <c r="F58" s="115"/>
      <c r="G58" s="115"/>
    </row>
    <row r="59" spans="1:7" ht="20.25" hidden="1" customHeight="1" x14ac:dyDescent="0.25">
      <c r="A59" s="114" t="s">
        <v>47</v>
      </c>
      <c r="B59" s="114"/>
      <c r="C59" s="114"/>
      <c r="D59" s="114"/>
      <c r="E59" s="114"/>
      <c r="F59" s="115"/>
      <c r="G59" s="115"/>
    </row>
    <row r="60" spans="1:7" ht="20.25" hidden="1" customHeight="1" x14ac:dyDescent="0.25">
      <c r="A60" s="114" t="s">
        <v>48</v>
      </c>
      <c r="B60" s="114"/>
      <c r="C60" s="114"/>
      <c r="D60" s="114"/>
      <c r="E60" s="114"/>
      <c r="F60" s="115"/>
      <c r="G60" s="115"/>
    </row>
    <row r="61" spans="1:7" ht="19.5" hidden="1" customHeight="1" x14ac:dyDescent="0.25">
      <c r="A61" s="114" t="s">
        <v>49</v>
      </c>
      <c r="B61" s="114"/>
      <c r="C61" s="114"/>
      <c r="D61" s="114"/>
      <c r="E61" s="114"/>
      <c r="F61" s="115"/>
      <c r="G61" s="115"/>
    </row>
    <row r="62" spans="1:7" ht="18" hidden="1" customHeight="1" x14ac:dyDescent="0.25">
      <c r="A62" s="114" t="s">
        <v>50</v>
      </c>
      <c r="B62" s="114"/>
      <c r="C62" s="114"/>
      <c r="D62" s="114"/>
      <c r="E62" s="114"/>
      <c r="F62" s="115"/>
      <c r="G62" s="115"/>
    </row>
    <row r="63" spans="1:7" ht="19.5" hidden="1" customHeight="1" x14ac:dyDescent="0.25">
      <c r="A63" s="114" t="s">
        <v>51</v>
      </c>
      <c r="B63" s="114"/>
      <c r="C63" s="114"/>
      <c r="D63" s="114"/>
      <c r="E63" s="114"/>
      <c r="F63" s="115"/>
      <c r="G63" s="115"/>
    </row>
    <row r="64" spans="1:7" ht="18.75" hidden="1" customHeight="1" x14ac:dyDescent="0.25">
      <c r="A64" s="114" t="s">
        <v>52</v>
      </c>
      <c r="B64" s="114"/>
      <c r="C64" s="114"/>
      <c r="D64" s="114"/>
      <c r="E64" s="114"/>
      <c r="F64" s="115"/>
      <c r="G64" s="115"/>
    </row>
    <row r="65" spans="1:7" ht="19.5" hidden="1" customHeight="1" x14ac:dyDescent="0.25">
      <c r="A65" s="114" t="s">
        <v>53</v>
      </c>
      <c r="B65" s="114"/>
      <c r="C65" s="114"/>
      <c r="D65" s="114"/>
      <c r="E65" s="114"/>
      <c r="F65" s="115"/>
      <c r="G65" s="115"/>
    </row>
    <row r="66" spans="1:7" ht="33" hidden="1" customHeight="1" x14ac:dyDescent="0.25">
      <c r="A66" s="74" t="s">
        <v>54</v>
      </c>
      <c r="B66" s="75"/>
      <c r="C66" s="75"/>
      <c r="D66" s="75"/>
      <c r="E66" s="91"/>
      <c r="F66" s="115">
        <f>SUM(F68:G77)</f>
        <v>0</v>
      </c>
      <c r="G66" s="115"/>
    </row>
    <row r="67" spans="1:7" ht="16.5" hidden="1" customHeight="1" x14ac:dyDescent="0.25">
      <c r="A67" s="114" t="s">
        <v>33</v>
      </c>
      <c r="B67" s="114"/>
      <c r="C67" s="114"/>
      <c r="D67" s="114"/>
      <c r="E67" s="114"/>
      <c r="F67" s="115"/>
      <c r="G67" s="115"/>
    </row>
    <row r="68" spans="1:7" ht="19.5" hidden="1" customHeight="1" x14ac:dyDescent="0.25">
      <c r="A68" s="114" t="s">
        <v>55</v>
      </c>
      <c r="B68" s="114"/>
      <c r="C68" s="114"/>
      <c r="D68" s="114"/>
      <c r="E68" s="114"/>
      <c r="F68" s="115"/>
      <c r="G68" s="115"/>
    </row>
    <row r="69" spans="1:7" ht="21" hidden="1" customHeight="1" x14ac:dyDescent="0.25">
      <c r="A69" s="116" t="s">
        <v>56</v>
      </c>
      <c r="B69" s="116"/>
      <c r="C69" s="116"/>
      <c r="D69" s="116"/>
      <c r="E69" s="116"/>
      <c r="F69" s="117"/>
      <c r="G69" s="117"/>
    </row>
    <row r="70" spans="1:7" ht="18.75" hidden="1" customHeight="1" x14ac:dyDescent="0.25">
      <c r="A70" s="114" t="s">
        <v>57</v>
      </c>
      <c r="B70" s="114"/>
      <c r="C70" s="114"/>
      <c r="D70" s="114"/>
      <c r="E70" s="114"/>
      <c r="F70" s="115"/>
      <c r="G70" s="115"/>
    </row>
    <row r="71" spans="1:7" ht="23.25" hidden="1" customHeight="1" x14ac:dyDescent="0.25">
      <c r="A71" s="114" t="s">
        <v>58</v>
      </c>
      <c r="B71" s="114"/>
      <c r="C71" s="114"/>
      <c r="D71" s="114"/>
      <c r="E71" s="114"/>
      <c r="F71" s="115"/>
      <c r="G71" s="115"/>
    </row>
    <row r="72" spans="1:7" ht="20.25" hidden="1" customHeight="1" x14ac:dyDescent="0.25">
      <c r="A72" s="114" t="s">
        <v>59</v>
      </c>
      <c r="B72" s="114"/>
      <c r="C72" s="114"/>
      <c r="D72" s="114"/>
      <c r="E72" s="114"/>
      <c r="F72" s="115"/>
      <c r="G72" s="115"/>
    </row>
    <row r="73" spans="1:7" ht="21" hidden="1" customHeight="1" x14ac:dyDescent="0.25">
      <c r="A73" s="114" t="s">
        <v>60</v>
      </c>
      <c r="B73" s="114"/>
      <c r="C73" s="114"/>
      <c r="D73" s="114"/>
      <c r="E73" s="114"/>
      <c r="F73" s="115"/>
      <c r="G73" s="115"/>
    </row>
    <row r="74" spans="1:7" ht="21.75" hidden="1" customHeight="1" x14ac:dyDescent="0.25">
      <c r="A74" s="114" t="s">
        <v>61</v>
      </c>
      <c r="B74" s="114"/>
      <c r="C74" s="114"/>
      <c r="D74" s="114"/>
      <c r="E74" s="114"/>
      <c r="F74" s="115"/>
      <c r="G74" s="115"/>
    </row>
    <row r="75" spans="1:7" ht="21.75" hidden="1" customHeight="1" x14ac:dyDescent="0.25">
      <c r="A75" s="114" t="s">
        <v>62</v>
      </c>
      <c r="B75" s="114"/>
      <c r="C75" s="114"/>
      <c r="D75" s="114"/>
      <c r="E75" s="114"/>
      <c r="F75" s="115"/>
      <c r="G75" s="115"/>
    </row>
    <row r="76" spans="1:7" ht="21.75" hidden="1" customHeight="1" x14ac:dyDescent="0.25">
      <c r="A76" s="114" t="s">
        <v>63</v>
      </c>
      <c r="B76" s="114"/>
      <c r="C76" s="114"/>
      <c r="D76" s="114"/>
      <c r="E76" s="114"/>
      <c r="F76" s="115"/>
      <c r="G76" s="115"/>
    </row>
    <row r="77" spans="1:7" ht="21.75" hidden="1" customHeight="1" x14ac:dyDescent="0.25">
      <c r="A77" s="114" t="s">
        <v>64</v>
      </c>
      <c r="B77" s="114"/>
      <c r="C77" s="114"/>
      <c r="D77" s="114"/>
      <c r="E77" s="114"/>
      <c r="F77" s="115"/>
      <c r="G77" s="115"/>
    </row>
    <row r="78" spans="1:7" ht="18.75" hidden="1" customHeight="1" x14ac:dyDescent="0.25">
      <c r="A78" s="118" t="s">
        <v>65</v>
      </c>
      <c r="B78" s="118"/>
      <c r="C78" s="118"/>
      <c r="D78" s="118"/>
      <c r="E78" s="118"/>
      <c r="F78" s="119"/>
      <c r="G78" s="119"/>
    </row>
    <row r="79" spans="1:7" ht="15.75" hidden="1" customHeight="1" x14ac:dyDescent="0.25">
      <c r="A79" s="114" t="s">
        <v>31</v>
      </c>
      <c r="B79" s="114"/>
      <c r="C79" s="114"/>
      <c r="D79" s="114"/>
      <c r="E79" s="114"/>
      <c r="F79" s="115"/>
      <c r="G79" s="115"/>
    </row>
    <row r="80" spans="1:7" ht="20.25" hidden="1" customHeight="1" x14ac:dyDescent="0.25">
      <c r="A80" s="114" t="s">
        <v>66</v>
      </c>
      <c r="B80" s="114"/>
      <c r="C80" s="114"/>
      <c r="D80" s="114"/>
      <c r="E80" s="114"/>
      <c r="F80" s="115"/>
      <c r="G80" s="115"/>
    </row>
    <row r="81" spans="1:7" ht="30.75" hidden="1" customHeight="1" x14ac:dyDescent="0.25">
      <c r="A81" s="114" t="s">
        <v>67</v>
      </c>
      <c r="B81" s="114"/>
      <c r="C81" s="114"/>
      <c r="D81" s="114"/>
      <c r="E81" s="114"/>
      <c r="F81" s="115">
        <f>SUM(F83:G95)</f>
        <v>0</v>
      </c>
      <c r="G81" s="115"/>
    </row>
    <row r="82" spans="1:7" ht="16.5" hidden="1" customHeight="1" x14ac:dyDescent="0.25">
      <c r="A82" s="114" t="s">
        <v>33</v>
      </c>
      <c r="B82" s="114"/>
      <c r="C82" s="114"/>
      <c r="D82" s="114"/>
      <c r="E82" s="114"/>
      <c r="F82" s="115"/>
      <c r="G82" s="115"/>
    </row>
    <row r="83" spans="1:7" ht="18.75" hidden="1" customHeight="1" x14ac:dyDescent="0.25">
      <c r="A83" s="114" t="s">
        <v>68</v>
      </c>
      <c r="B83" s="114"/>
      <c r="C83" s="114"/>
      <c r="D83" s="114"/>
      <c r="E83" s="114"/>
      <c r="F83" s="115"/>
      <c r="G83" s="115"/>
    </row>
    <row r="84" spans="1:7" ht="20.25" hidden="1" customHeight="1" x14ac:dyDescent="0.25">
      <c r="A84" s="114" t="s">
        <v>69</v>
      </c>
      <c r="B84" s="114"/>
      <c r="C84" s="114"/>
      <c r="D84" s="114"/>
      <c r="E84" s="114"/>
      <c r="F84" s="115"/>
      <c r="G84" s="115"/>
    </row>
    <row r="85" spans="1:7" ht="18.75" hidden="1" customHeight="1" x14ac:dyDescent="0.25">
      <c r="A85" s="114" t="s">
        <v>70</v>
      </c>
      <c r="B85" s="114"/>
      <c r="C85" s="114"/>
      <c r="D85" s="114"/>
      <c r="E85" s="114"/>
      <c r="F85" s="115"/>
      <c r="G85" s="115"/>
    </row>
    <row r="86" spans="1:7" ht="21" hidden="1" customHeight="1" x14ac:dyDescent="0.25">
      <c r="A86" s="114" t="s">
        <v>71</v>
      </c>
      <c r="B86" s="114"/>
      <c r="C86" s="114"/>
      <c r="D86" s="114"/>
      <c r="E86" s="114"/>
      <c r="F86" s="115"/>
      <c r="G86" s="115"/>
    </row>
    <row r="87" spans="1:7" ht="21" hidden="1" customHeight="1" x14ac:dyDescent="0.25">
      <c r="A87" s="114" t="s">
        <v>72</v>
      </c>
      <c r="B87" s="114"/>
      <c r="C87" s="114"/>
      <c r="D87" s="114"/>
      <c r="E87" s="114"/>
      <c r="F87" s="115"/>
      <c r="G87" s="115"/>
    </row>
    <row r="88" spans="1:7" ht="20.25" hidden="1" customHeight="1" x14ac:dyDescent="0.25">
      <c r="A88" s="114" t="s">
        <v>73</v>
      </c>
      <c r="B88" s="114"/>
      <c r="C88" s="114"/>
      <c r="D88" s="114"/>
      <c r="E88" s="114"/>
      <c r="F88" s="115"/>
      <c r="G88" s="115"/>
    </row>
    <row r="89" spans="1:7" ht="20.25" hidden="1" customHeight="1" x14ac:dyDescent="0.25">
      <c r="A89" s="114" t="s">
        <v>74</v>
      </c>
      <c r="B89" s="114"/>
      <c r="C89" s="114"/>
      <c r="D89" s="114"/>
      <c r="E89" s="114"/>
      <c r="F89" s="115"/>
      <c r="G89" s="115"/>
    </row>
    <row r="90" spans="1:7" ht="21.75" hidden="1" customHeight="1" x14ac:dyDescent="0.25">
      <c r="A90" s="114" t="s">
        <v>75</v>
      </c>
      <c r="B90" s="114"/>
      <c r="C90" s="114"/>
      <c r="D90" s="114"/>
      <c r="E90" s="114"/>
      <c r="F90" s="115"/>
      <c r="G90" s="115"/>
    </row>
    <row r="91" spans="1:7" ht="20.25" hidden="1" customHeight="1" x14ac:dyDescent="0.25">
      <c r="A91" s="114" t="s">
        <v>76</v>
      </c>
      <c r="B91" s="114"/>
      <c r="C91" s="114"/>
      <c r="D91" s="114"/>
      <c r="E91" s="114"/>
      <c r="F91" s="115"/>
      <c r="G91" s="115"/>
    </row>
    <row r="92" spans="1:7" ht="21" hidden="1" customHeight="1" x14ac:dyDescent="0.25">
      <c r="A92" s="114" t="s">
        <v>77</v>
      </c>
      <c r="B92" s="114"/>
      <c r="C92" s="114"/>
      <c r="D92" s="114"/>
      <c r="E92" s="114"/>
      <c r="F92" s="115"/>
      <c r="G92" s="115"/>
    </row>
    <row r="93" spans="1:7" ht="21.75" hidden="1" customHeight="1" x14ac:dyDescent="0.25">
      <c r="A93" s="114" t="s">
        <v>78</v>
      </c>
      <c r="B93" s="114"/>
      <c r="C93" s="114"/>
      <c r="D93" s="114"/>
      <c r="E93" s="114"/>
      <c r="F93" s="115"/>
      <c r="G93" s="115"/>
    </row>
    <row r="94" spans="1:7" ht="21" hidden="1" customHeight="1" x14ac:dyDescent="0.25">
      <c r="A94" s="114" t="s">
        <v>79</v>
      </c>
      <c r="B94" s="114"/>
      <c r="C94" s="114"/>
      <c r="D94" s="114"/>
      <c r="E94" s="114"/>
      <c r="F94" s="115"/>
      <c r="G94" s="115"/>
    </row>
    <row r="95" spans="1:7" ht="19.5" hidden="1" customHeight="1" x14ac:dyDescent="0.25">
      <c r="A95" s="114" t="s">
        <v>80</v>
      </c>
      <c r="B95" s="114"/>
      <c r="C95" s="114"/>
      <c r="D95" s="114"/>
      <c r="E95" s="114"/>
      <c r="F95" s="115"/>
      <c r="G95" s="115"/>
    </row>
    <row r="96" spans="1:7" ht="49.5" hidden="1" customHeight="1" x14ac:dyDescent="0.25">
      <c r="A96" s="114" t="s">
        <v>81</v>
      </c>
      <c r="B96" s="114"/>
      <c r="C96" s="114"/>
      <c r="D96" s="114"/>
      <c r="E96" s="114"/>
      <c r="F96" s="115">
        <f>SUM(F98:G110)</f>
        <v>0</v>
      </c>
      <c r="G96" s="115"/>
    </row>
    <row r="97" spans="1:7" ht="19.5" hidden="1" customHeight="1" x14ac:dyDescent="0.25">
      <c r="A97" s="114" t="s">
        <v>33</v>
      </c>
      <c r="B97" s="114"/>
      <c r="C97" s="114"/>
      <c r="D97" s="114"/>
      <c r="E97" s="114"/>
      <c r="F97" s="115"/>
      <c r="G97" s="115"/>
    </row>
    <row r="98" spans="1:7" ht="23.25" hidden="1" customHeight="1" x14ac:dyDescent="0.25">
      <c r="A98" s="114" t="s">
        <v>82</v>
      </c>
      <c r="B98" s="114"/>
      <c r="C98" s="114"/>
      <c r="D98" s="114"/>
      <c r="E98" s="114"/>
      <c r="F98" s="115"/>
      <c r="G98" s="115"/>
    </row>
    <row r="99" spans="1:7" ht="24" hidden="1" customHeight="1" x14ac:dyDescent="0.25">
      <c r="A99" s="114" t="s">
        <v>83</v>
      </c>
      <c r="B99" s="114"/>
      <c r="C99" s="114"/>
      <c r="D99" s="114"/>
      <c r="E99" s="114"/>
      <c r="F99" s="115"/>
      <c r="G99" s="115"/>
    </row>
    <row r="100" spans="1:7" ht="22.5" hidden="1" customHeight="1" x14ac:dyDescent="0.25">
      <c r="A100" s="116" t="s">
        <v>84</v>
      </c>
      <c r="B100" s="116"/>
      <c r="C100" s="116"/>
      <c r="D100" s="116"/>
      <c r="E100" s="116"/>
      <c r="F100" s="117"/>
      <c r="G100" s="117"/>
    </row>
    <row r="101" spans="1:7" ht="26.25" hidden="1" customHeight="1" x14ac:dyDescent="0.25">
      <c r="A101" s="114" t="s">
        <v>85</v>
      </c>
      <c r="B101" s="114"/>
      <c r="C101" s="114"/>
      <c r="D101" s="114"/>
      <c r="E101" s="114"/>
      <c r="F101" s="115"/>
      <c r="G101" s="115"/>
    </row>
    <row r="102" spans="1:7" ht="27.75" hidden="1" customHeight="1" x14ac:dyDescent="0.25">
      <c r="A102" s="114" t="s">
        <v>86</v>
      </c>
      <c r="B102" s="114"/>
      <c r="C102" s="114"/>
      <c r="D102" s="114"/>
      <c r="E102" s="114"/>
      <c r="F102" s="115"/>
      <c r="G102" s="115"/>
    </row>
    <row r="103" spans="1:7" ht="26.25" hidden="1" customHeight="1" x14ac:dyDescent="0.25">
      <c r="A103" s="114" t="s">
        <v>87</v>
      </c>
      <c r="B103" s="114"/>
      <c r="C103" s="114"/>
      <c r="D103" s="114"/>
      <c r="E103" s="114"/>
      <c r="F103" s="115"/>
      <c r="G103" s="115"/>
    </row>
    <row r="104" spans="1:7" ht="22.5" hidden="1" customHeight="1" x14ac:dyDescent="0.25">
      <c r="A104" s="114" t="s">
        <v>88</v>
      </c>
      <c r="B104" s="114"/>
      <c r="C104" s="114"/>
      <c r="D104" s="114"/>
      <c r="E104" s="114"/>
      <c r="F104" s="115"/>
      <c r="G104" s="115"/>
    </row>
    <row r="105" spans="1:7" ht="23.25" hidden="1" customHeight="1" x14ac:dyDescent="0.25">
      <c r="A105" s="114" t="s">
        <v>89</v>
      </c>
      <c r="B105" s="114"/>
      <c r="C105" s="114"/>
      <c r="D105" s="114"/>
      <c r="E105" s="114"/>
      <c r="F105" s="115"/>
      <c r="G105" s="115"/>
    </row>
    <row r="106" spans="1:7" ht="24.75" hidden="1" customHeight="1" x14ac:dyDescent="0.25">
      <c r="A106" s="114" t="s">
        <v>90</v>
      </c>
      <c r="B106" s="114"/>
      <c r="C106" s="114"/>
      <c r="D106" s="114"/>
      <c r="E106" s="114"/>
      <c r="F106" s="115"/>
      <c r="G106" s="115"/>
    </row>
    <row r="107" spans="1:7" ht="19.5" hidden="1" customHeight="1" x14ac:dyDescent="0.25">
      <c r="A107" s="114" t="s">
        <v>91</v>
      </c>
      <c r="B107" s="114"/>
      <c r="C107" s="114"/>
      <c r="D107" s="114"/>
      <c r="E107" s="114"/>
      <c r="F107" s="115"/>
      <c r="G107" s="115"/>
    </row>
    <row r="108" spans="1:7" ht="19.5" hidden="1" customHeight="1" x14ac:dyDescent="0.25">
      <c r="A108" s="114" t="s">
        <v>92</v>
      </c>
      <c r="B108" s="114"/>
      <c r="C108" s="114"/>
      <c r="D108" s="114"/>
      <c r="E108" s="114"/>
      <c r="F108" s="115"/>
      <c r="G108" s="115"/>
    </row>
    <row r="109" spans="1:7" ht="19.5" hidden="1" customHeight="1" x14ac:dyDescent="0.25">
      <c r="A109" s="114" t="s">
        <v>93</v>
      </c>
      <c r="B109" s="114"/>
      <c r="C109" s="114"/>
      <c r="D109" s="114"/>
      <c r="E109" s="114"/>
      <c r="F109" s="115"/>
      <c r="G109" s="115"/>
    </row>
    <row r="110" spans="1:7" ht="18" hidden="1" customHeight="1" x14ac:dyDescent="0.25">
      <c r="A110" s="114" t="s">
        <v>94</v>
      </c>
      <c r="B110" s="114"/>
      <c r="C110" s="114"/>
      <c r="D110" s="114"/>
      <c r="E110" s="114"/>
      <c r="F110" s="115"/>
      <c r="G110" s="115"/>
    </row>
    <row r="111" spans="1:7" s="1" customFormat="1" ht="14.25" hidden="1" customHeight="1" x14ac:dyDescent="0.25">
      <c r="A111" s="6"/>
      <c r="B111" s="6"/>
      <c r="C111" s="6"/>
      <c r="D111" s="23"/>
      <c r="E111" s="6"/>
    </row>
    <row r="112" spans="1:7" ht="18" customHeight="1" x14ac:dyDescent="0.25">
      <c r="A112" s="109" t="s">
        <v>95</v>
      </c>
      <c r="B112" s="109"/>
      <c r="C112" s="109"/>
      <c r="D112" s="109"/>
      <c r="E112" s="109"/>
      <c r="F112" s="109"/>
      <c r="G112" s="109"/>
    </row>
    <row r="113" spans="1:7" ht="15.75" customHeight="1" x14ac:dyDescent="0.25">
      <c r="A113" s="110" t="s">
        <v>28</v>
      </c>
      <c r="B113" s="110"/>
      <c r="C113" s="110"/>
      <c r="D113" s="111" t="s">
        <v>96</v>
      </c>
      <c r="E113" s="112" t="s">
        <v>97</v>
      </c>
      <c r="F113" s="112" t="s">
        <v>98</v>
      </c>
      <c r="G113" s="112"/>
    </row>
    <row r="114" spans="1:7" ht="87.75" customHeight="1" x14ac:dyDescent="0.25">
      <c r="A114" s="110"/>
      <c r="B114" s="110"/>
      <c r="C114" s="110"/>
      <c r="D114" s="111"/>
      <c r="E114" s="112"/>
      <c r="F114" s="35" t="s">
        <v>99</v>
      </c>
      <c r="G114" s="35" t="s">
        <v>100</v>
      </c>
    </row>
    <row r="115" spans="1:7" ht="30" customHeight="1" x14ac:dyDescent="0.25">
      <c r="A115" s="73" t="s">
        <v>101</v>
      </c>
      <c r="B115" s="73"/>
      <c r="C115" s="73"/>
      <c r="D115" s="36" t="s">
        <v>102</v>
      </c>
      <c r="E115" s="37">
        <f>F115</f>
        <v>4870.34</v>
      </c>
      <c r="F115" s="37">
        <v>4870.34</v>
      </c>
      <c r="G115" s="37"/>
    </row>
    <row r="116" spans="1:7" ht="19.5" customHeight="1" x14ac:dyDescent="0.25">
      <c r="A116" s="83" t="s">
        <v>103</v>
      </c>
      <c r="B116" s="83"/>
      <c r="C116" s="83"/>
      <c r="D116" s="36" t="s">
        <v>102</v>
      </c>
      <c r="E116" s="38">
        <f>F116</f>
        <v>6807375</v>
      </c>
      <c r="F116" s="38">
        <f>F118+F119+F121</f>
        <v>6807375</v>
      </c>
      <c r="G116" s="37"/>
    </row>
    <row r="117" spans="1:7" ht="15.75" customHeight="1" x14ac:dyDescent="0.25">
      <c r="A117" s="73" t="s">
        <v>104</v>
      </c>
      <c r="B117" s="73"/>
      <c r="C117" s="73"/>
      <c r="D117" s="36" t="s">
        <v>102</v>
      </c>
      <c r="E117" s="37"/>
      <c r="F117" s="37"/>
      <c r="G117" s="37"/>
    </row>
    <row r="118" spans="1:7" ht="31.5" customHeight="1" x14ac:dyDescent="0.25">
      <c r="A118" s="73" t="s">
        <v>105</v>
      </c>
      <c r="B118" s="73"/>
      <c r="C118" s="73"/>
      <c r="D118" s="36" t="s">
        <v>102</v>
      </c>
      <c r="E118" s="37">
        <f>F118</f>
        <v>6022095</v>
      </c>
      <c r="F118" s="37">
        <f>5989136+32959</f>
        <v>6022095</v>
      </c>
      <c r="G118" s="37"/>
    </row>
    <row r="119" spans="1:7" ht="15.75" hidden="1" customHeight="1" x14ac:dyDescent="0.25">
      <c r="A119" s="80" t="s">
        <v>106</v>
      </c>
      <c r="B119" s="81"/>
      <c r="C119" s="82"/>
      <c r="D119" s="36" t="s">
        <v>102</v>
      </c>
      <c r="E119" s="37">
        <f>F119</f>
        <v>0</v>
      </c>
      <c r="F119" s="37"/>
      <c r="G119" s="37"/>
    </row>
    <row r="120" spans="1:7" ht="15.75" hidden="1" customHeight="1" x14ac:dyDescent="0.25">
      <c r="A120" s="80" t="s">
        <v>107</v>
      </c>
      <c r="B120" s="81"/>
      <c r="C120" s="82"/>
      <c r="D120" s="36" t="s">
        <v>102</v>
      </c>
      <c r="E120" s="37"/>
      <c r="F120" s="37"/>
      <c r="G120" s="37"/>
    </row>
    <row r="121" spans="1:7" ht="89.25" customHeight="1" x14ac:dyDescent="0.25">
      <c r="A121" s="73" t="s">
        <v>108</v>
      </c>
      <c r="B121" s="73"/>
      <c r="C121" s="73"/>
      <c r="D121" s="36" t="s">
        <v>102</v>
      </c>
      <c r="E121" s="37">
        <f>E123</f>
        <v>785280</v>
      </c>
      <c r="F121" s="37">
        <f>E121</f>
        <v>785280</v>
      </c>
      <c r="G121" s="37" t="s">
        <v>109</v>
      </c>
    </row>
    <row r="122" spans="1:7" ht="16.5" customHeight="1" x14ac:dyDescent="0.25">
      <c r="A122" s="73" t="s">
        <v>104</v>
      </c>
      <c r="B122" s="73"/>
      <c r="C122" s="73"/>
      <c r="D122" s="36" t="s">
        <v>102</v>
      </c>
      <c r="E122" s="37"/>
      <c r="F122" s="37"/>
      <c r="G122" s="37"/>
    </row>
    <row r="123" spans="1:7" ht="16.5" customHeight="1" x14ac:dyDescent="0.25">
      <c r="A123" s="80" t="s">
        <v>110</v>
      </c>
      <c r="B123" s="81"/>
      <c r="C123" s="82"/>
      <c r="D123" s="36" t="s">
        <v>102</v>
      </c>
      <c r="E123" s="37">
        <f>347000+250000+118280+70000</f>
        <v>785280</v>
      </c>
      <c r="F123" s="37">
        <f>E123</f>
        <v>785280</v>
      </c>
      <c r="G123" s="37"/>
    </row>
    <row r="124" spans="1:7" ht="16.5" hidden="1" customHeight="1" x14ac:dyDescent="0.25">
      <c r="A124" s="80" t="s">
        <v>111</v>
      </c>
      <c r="B124" s="81"/>
      <c r="C124" s="82"/>
      <c r="D124" s="36" t="s">
        <v>102</v>
      </c>
      <c r="E124" s="37"/>
      <c r="F124" s="37"/>
      <c r="G124" s="37"/>
    </row>
    <row r="125" spans="1:7" ht="16.5" hidden="1" customHeight="1" x14ac:dyDescent="0.25">
      <c r="A125" s="74" t="s">
        <v>112</v>
      </c>
      <c r="B125" s="75"/>
      <c r="C125" s="91"/>
      <c r="D125" s="36"/>
      <c r="E125" s="37"/>
      <c r="F125" s="37"/>
      <c r="G125" s="37"/>
    </row>
    <row r="126" spans="1:7" ht="33" hidden="1" customHeight="1" x14ac:dyDescent="0.25">
      <c r="A126" s="73" t="s">
        <v>113</v>
      </c>
      <c r="B126" s="73"/>
      <c r="C126" s="73"/>
      <c r="D126" s="36" t="s">
        <v>102</v>
      </c>
      <c r="E126" s="37"/>
      <c r="F126" s="37"/>
      <c r="G126" s="37"/>
    </row>
    <row r="127" spans="1:7" ht="15" hidden="1" customHeight="1" x14ac:dyDescent="0.25">
      <c r="A127" s="88" t="s">
        <v>104</v>
      </c>
      <c r="B127" s="89"/>
      <c r="C127" s="90"/>
      <c r="D127" s="39" t="s">
        <v>102</v>
      </c>
      <c r="E127" s="40"/>
      <c r="F127" s="40"/>
      <c r="G127" s="40"/>
    </row>
    <row r="128" spans="1:7" ht="18" hidden="1" customHeight="1" x14ac:dyDescent="0.25">
      <c r="A128" s="80" t="s">
        <v>110</v>
      </c>
      <c r="B128" s="81"/>
      <c r="C128" s="82"/>
      <c r="D128" s="39" t="s">
        <v>102</v>
      </c>
      <c r="E128" s="37"/>
      <c r="F128" s="37"/>
      <c r="G128" s="37"/>
    </row>
    <row r="129" spans="1:9" ht="18" hidden="1" customHeight="1" x14ac:dyDescent="0.25">
      <c r="A129" s="80" t="s">
        <v>111</v>
      </c>
      <c r="B129" s="81"/>
      <c r="C129" s="82"/>
      <c r="D129" s="39" t="s">
        <v>102</v>
      </c>
      <c r="E129" s="37"/>
      <c r="F129" s="37"/>
      <c r="G129" s="37"/>
    </row>
    <row r="130" spans="1:9" ht="18" hidden="1" customHeight="1" x14ac:dyDescent="0.25">
      <c r="A130" s="74" t="s">
        <v>112</v>
      </c>
      <c r="B130" s="75"/>
      <c r="C130" s="91"/>
      <c r="D130" s="39" t="s">
        <v>102</v>
      </c>
      <c r="E130" s="37"/>
      <c r="F130" s="37"/>
      <c r="G130" s="37"/>
    </row>
    <row r="131" spans="1:9" ht="36" customHeight="1" x14ac:dyDescent="0.25">
      <c r="A131" s="73" t="s">
        <v>114</v>
      </c>
      <c r="B131" s="73"/>
      <c r="C131" s="73"/>
      <c r="D131" s="36" t="s">
        <v>102</v>
      </c>
      <c r="E131" s="37"/>
      <c r="F131" s="37"/>
      <c r="G131" s="37"/>
    </row>
    <row r="132" spans="1:9" s="42" customFormat="1" ht="13.5" customHeight="1" x14ac:dyDescent="0.25">
      <c r="A132" s="83" t="s">
        <v>115</v>
      </c>
      <c r="B132" s="83"/>
      <c r="C132" s="83"/>
      <c r="D132" s="41">
        <v>900</v>
      </c>
      <c r="E132" s="38">
        <f>F132</f>
        <v>6812245.3399999999</v>
      </c>
      <c r="F132" s="38">
        <f>F134+F139+F147+F150+F153+F154</f>
        <v>6812245.3399999999</v>
      </c>
      <c r="G132" s="38"/>
    </row>
    <row r="133" spans="1:9" ht="14.25" customHeight="1" x14ac:dyDescent="0.25">
      <c r="A133" s="73" t="s">
        <v>104</v>
      </c>
      <c r="B133" s="73"/>
      <c r="C133" s="73"/>
      <c r="D133" s="36"/>
      <c r="E133" s="37"/>
      <c r="F133" s="37"/>
      <c r="G133" s="37"/>
    </row>
    <row r="134" spans="1:9" ht="30" customHeight="1" x14ac:dyDescent="0.25">
      <c r="A134" s="78" t="s">
        <v>116</v>
      </c>
      <c r="B134" s="78"/>
      <c r="C134" s="78"/>
      <c r="D134" s="43">
        <v>210</v>
      </c>
      <c r="E134" s="37">
        <f>F134</f>
        <v>4849346</v>
      </c>
      <c r="F134" s="37">
        <f>F136+F137+F138</f>
        <v>4849346</v>
      </c>
      <c r="G134" s="37"/>
      <c r="H134" s="3" t="b">
        <f>F132=F116+F115</f>
        <v>1</v>
      </c>
      <c r="I134" s="44"/>
    </row>
    <row r="135" spans="1:9" ht="12.75" customHeight="1" x14ac:dyDescent="0.25">
      <c r="A135" s="114" t="s">
        <v>31</v>
      </c>
      <c r="B135" s="114"/>
      <c r="C135" s="114"/>
      <c r="D135" s="45"/>
      <c r="E135" s="37">
        <f t="shared" ref="E135:E159" si="0">F135</f>
        <v>0</v>
      </c>
      <c r="F135" s="37"/>
      <c r="G135" s="37"/>
    </row>
    <row r="136" spans="1:9" x14ac:dyDescent="0.25">
      <c r="A136" s="73" t="s">
        <v>117</v>
      </c>
      <c r="B136" s="73"/>
      <c r="C136" s="73"/>
      <c r="D136" s="43">
        <v>211</v>
      </c>
      <c r="E136" s="37">
        <f t="shared" si="0"/>
        <v>3724537</v>
      </c>
      <c r="F136" s="37">
        <f>F183+F243</f>
        <v>3724537</v>
      </c>
      <c r="G136" s="37"/>
    </row>
    <row r="137" spans="1:9" hidden="1" x14ac:dyDescent="0.25">
      <c r="A137" s="79" t="s">
        <v>118</v>
      </c>
      <c r="B137" s="79"/>
      <c r="C137" s="79"/>
      <c r="D137" s="43">
        <v>212</v>
      </c>
      <c r="E137" s="37">
        <f t="shared" si="0"/>
        <v>0</v>
      </c>
      <c r="F137" s="37"/>
      <c r="G137" s="37"/>
    </row>
    <row r="138" spans="1:9" x14ac:dyDescent="0.25">
      <c r="A138" s="73" t="s">
        <v>119</v>
      </c>
      <c r="B138" s="73"/>
      <c r="C138" s="73"/>
      <c r="D138" s="43">
        <v>213</v>
      </c>
      <c r="E138" s="37">
        <f t="shared" si="0"/>
        <v>1124809</v>
      </c>
      <c r="F138" s="37">
        <f>F185+F245</f>
        <v>1124809</v>
      </c>
      <c r="G138" s="37"/>
    </row>
    <row r="139" spans="1:9" x14ac:dyDescent="0.25">
      <c r="A139" s="73" t="s">
        <v>120</v>
      </c>
      <c r="B139" s="73"/>
      <c r="C139" s="73"/>
      <c r="D139" s="43">
        <v>220</v>
      </c>
      <c r="E139" s="37">
        <f t="shared" si="0"/>
        <v>951357</v>
      </c>
      <c r="F139" s="37">
        <f>F141+F142+F143+F144+F145+F146+F147+F149</f>
        <v>951357</v>
      </c>
      <c r="G139" s="37"/>
    </row>
    <row r="140" spans="1:9" x14ac:dyDescent="0.25">
      <c r="A140" s="74" t="s">
        <v>31</v>
      </c>
      <c r="B140" s="75"/>
      <c r="C140" s="75"/>
      <c r="D140" s="43"/>
      <c r="E140" s="37">
        <f t="shared" si="0"/>
        <v>0</v>
      </c>
      <c r="F140" s="37"/>
      <c r="G140" s="37"/>
    </row>
    <row r="141" spans="1:9" x14ac:dyDescent="0.25">
      <c r="A141" s="73" t="s">
        <v>121</v>
      </c>
      <c r="B141" s="73"/>
      <c r="C141" s="73"/>
      <c r="D141" s="43">
        <v>221</v>
      </c>
      <c r="E141" s="37">
        <f t="shared" si="0"/>
        <v>45694</v>
      </c>
      <c r="F141" s="37">
        <f>F188</f>
        <v>45694</v>
      </c>
      <c r="G141" s="37"/>
    </row>
    <row r="142" spans="1:9" hidden="1" x14ac:dyDescent="0.25">
      <c r="A142" s="73" t="s">
        <v>122</v>
      </c>
      <c r="B142" s="73"/>
      <c r="C142" s="73"/>
      <c r="D142" s="43">
        <v>222</v>
      </c>
      <c r="E142" s="37">
        <f t="shared" si="0"/>
        <v>0</v>
      </c>
      <c r="F142" s="37">
        <f>F189+F216+F249+F286+F313+F340+F378+F405+F442+F478</f>
        <v>0</v>
      </c>
      <c r="G142" s="37"/>
    </row>
    <row r="143" spans="1:9" x14ac:dyDescent="0.25">
      <c r="A143" s="73" t="s">
        <v>123</v>
      </c>
      <c r="B143" s="73"/>
      <c r="C143" s="73"/>
      <c r="D143" s="43">
        <v>223</v>
      </c>
      <c r="E143" s="37">
        <f t="shared" si="0"/>
        <v>535225</v>
      </c>
      <c r="F143" s="37">
        <f>F190</f>
        <v>535225</v>
      </c>
      <c r="G143" s="37"/>
    </row>
    <row r="144" spans="1:9" ht="30" hidden="1" customHeight="1" x14ac:dyDescent="0.25">
      <c r="A144" s="73" t="s">
        <v>124</v>
      </c>
      <c r="B144" s="73"/>
      <c r="C144" s="73"/>
      <c r="D144" s="43">
        <v>224</v>
      </c>
      <c r="E144" s="37">
        <f t="shared" si="0"/>
        <v>0</v>
      </c>
      <c r="F144" s="37"/>
      <c r="G144" s="37"/>
    </row>
    <row r="145" spans="1:7" x14ac:dyDescent="0.25">
      <c r="A145" s="73" t="s">
        <v>125</v>
      </c>
      <c r="B145" s="73"/>
      <c r="C145" s="73"/>
      <c r="D145" s="43">
        <v>225</v>
      </c>
      <c r="E145" s="37">
        <f t="shared" si="0"/>
        <v>115001</v>
      </c>
      <c r="F145" s="37">
        <f>F192+F445</f>
        <v>115001</v>
      </c>
      <c r="G145" s="37"/>
    </row>
    <row r="146" spans="1:7" ht="15.75" customHeight="1" x14ac:dyDescent="0.25">
      <c r="A146" s="73" t="s">
        <v>126</v>
      </c>
      <c r="B146" s="73"/>
      <c r="C146" s="73"/>
      <c r="D146" s="43">
        <v>226</v>
      </c>
      <c r="E146" s="37">
        <f>F146</f>
        <v>255437</v>
      </c>
      <c r="F146" s="37">
        <f>F193+F446</f>
        <v>255437</v>
      </c>
      <c r="G146" s="37"/>
    </row>
    <row r="147" spans="1:7" ht="32.25" hidden="1" customHeight="1" x14ac:dyDescent="0.25">
      <c r="A147" s="73" t="s">
        <v>127</v>
      </c>
      <c r="B147" s="73"/>
      <c r="C147" s="73"/>
      <c r="D147" s="43">
        <v>240</v>
      </c>
      <c r="E147" s="37">
        <f t="shared" si="0"/>
        <v>0</v>
      </c>
      <c r="F147" s="37"/>
      <c r="G147" s="37"/>
    </row>
    <row r="148" spans="1:7" ht="12.75" hidden="1" customHeight="1" x14ac:dyDescent="0.25">
      <c r="A148" s="74" t="s">
        <v>31</v>
      </c>
      <c r="B148" s="75"/>
      <c r="C148" s="75"/>
      <c r="D148" s="43"/>
      <c r="E148" s="37">
        <f t="shared" si="0"/>
        <v>0</v>
      </c>
      <c r="F148" s="37"/>
      <c r="G148" s="37"/>
    </row>
    <row r="149" spans="1:7" ht="48.75" hidden="1" customHeight="1" x14ac:dyDescent="0.25">
      <c r="A149" s="73" t="s">
        <v>128</v>
      </c>
      <c r="B149" s="73"/>
      <c r="C149" s="73"/>
      <c r="D149" s="43">
        <v>241</v>
      </c>
      <c r="E149" s="37">
        <f t="shared" si="0"/>
        <v>0</v>
      </c>
      <c r="F149" s="37"/>
      <c r="G149" s="37"/>
    </row>
    <row r="150" spans="1:7" ht="19.5" hidden="1" customHeight="1" x14ac:dyDescent="0.25">
      <c r="A150" s="73" t="s">
        <v>129</v>
      </c>
      <c r="B150" s="73"/>
      <c r="C150" s="73"/>
      <c r="D150" s="43">
        <v>260</v>
      </c>
      <c r="E150" s="37">
        <f t="shared" si="0"/>
        <v>0</v>
      </c>
      <c r="F150" s="37"/>
      <c r="G150" s="37"/>
    </row>
    <row r="151" spans="1:7" ht="19.5" hidden="1" customHeight="1" x14ac:dyDescent="0.25">
      <c r="A151" s="74" t="s">
        <v>31</v>
      </c>
      <c r="B151" s="75"/>
      <c r="C151" s="75"/>
      <c r="D151" s="43"/>
      <c r="E151" s="37">
        <f t="shared" si="0"/>
        <v>0</v>
      </c>
      <c r="F151" s="37"/>
      <c r="G151" s="37"/>
    </row>
    <row r="152" spans="1:7" ht="34.5" hidden="1" customHeight="1" x14ac:dyDescent="0.25">
      <c r="A152" s="73" t="s">
        <v>130</v>
      </c>
      <c r="B152" s="73"/>
      <c r="C152" s="73"/>
      <c r="D152" s="43">
        <v>262</v>
      </c>
      <c r="E152" s="37">
        <f t="shared" si="0"/>
        <v>0</v>
      </c>
      <c r="F152" s="37"/>
      <c r="G152" s="37"/>
    </row>
    <row r="153" spans="1:7" x14ac:dyDescent="0.25">
      <c r="A153" s="73" t="s">
        <v>131</v>
      </c>
      <c r="B153" s="73"/>
      <c r="C153" s="73"/>
      <c r="D153" s="43">
        <v>290</v>
      </c>
      <c r="E153" s="37">
        <f t="shared" si="0"/>
        <v>166917</v>
      </c>
      <c r="F153" s="37">
        <f>F200+F453</f>
        <v>166917</v>
      </c>
      <c r="G153" s="37"/>
    </row>
    <row r="154" spans="1:7" x14ac:dyDescent="0.25">
      <c r="A154" s="73" t="s">
        <v>132</v>
      </c>
      <c r="B154" s="73"/>
      <c r="C154" s="73"/>
      <c r="D154" s="43">
        <v>300</v>
      </c>
      <c r="E154" s="37">
        <f t="shared" si="0"/>
        <v>844625.34000000008</v>
      </c>
      <c r="F154" s="37">
        <f>F156+F157+F158+F159</f>
        <v>844625.34000000008</v>
      </c>
      <c r="G154" s="37"/>
    </row>
    <row r="155" spans="1:7" ht="15" customHeight="1" x14ac:dyDescent="0.25">
      <c r="A155" s="74" t="s">
        <v>31</v>
      </c>
      <c r="B155" s="75"/>
      <c r="C155" s="75"/>
      <c r="D155" s="43"/>
      <c r="E155" s="37">
        <f t="shared" si="0"/>
        <v>0</v>
      </c>
      <c r="F155" s="37"/>
      <c r="G155" s="37"/>
    </row>
    <row r="156" spans="1:7" x14ac:dyDescent="0.25">
      <c r="A156" s="73" t="s">
        <v>133</v>
      </c>
      <c r="B156" s="73"/>
      <c r="C156" s="73"/>
      <c r="D156" s="43">
        <v>310</v>
      </c>
      <c r="E156" s="37">
        <f t="shared" si="0"/>
        <v>206754</v>
      </c>
      <c r="F156" s="37">
        <f>F456</f>
        <v>206754</v>
      </c>
      <c r="G156" s="37"/>
    </row>
    <row r="157" spans="1:7" ht="38.25" hidden="1" customHeight="1" x14ac:dyDescent="0.25">
      <c r="A157" s="84" t="s">
        <v>134</v>
      </c>
      <c r="B157" s="84"/>
      <c r="C157" s="84"/>
      <c r="D157" s="46">
        <v>320</v>
      </c>
      <c r="E157" s="37">
        <f t="shared" si="0"/>
        <v>0</v>
      </c>
      <c r="F157" s="40"/>
      <c r="G157" s="40"/>
    </row>
    <row r="158" spans="1:7" ht="34.5" hidden="1" customHeight="1" x14ac:dyDescent="0.25">
      <c r="A158" s="84" t="s">
        <v>135</v>
      </c>
      <c r="B158" s="84"/>
      <c r="C158" s="84"/>
      <c r="D158" s="47">
        <v>330</v>
      </c>
      <c r="E158" s="37">
        <f t="shared" si="0"/>
        <v>0</v>
      </c>
      <c r="F158" s="40"/>
      <c r="G158" s="40"/>
    </row>
    <row r="159" spans="1:7" x14ac:dyDescent="0.25">
      <c r="A159" s="73" t="s">
        <v>136</v>
      </c>
      <c r="B159" s="73"/>
      <c r="C159" s="73"/>
      <c r="D159" s="43">
        <v>340</v>
      </c>
      <c r="E159" s="37">
        <f t="shared" si="0"/>
        <v>637871.34000000008</v>
      </c>
      <c r="F159" s="40">
        <f>F206+F459</f>
        <v>637871.34000000008</v>
      </c>
      <c r="G159" s="37"/>
    </row>
    <row r="160" spans="1:7" ht="33.75" hidden="1" customHeight="1" x14ac:dyDescent="0.25">
      <c r="A160" s="73" t="s">
        <v>137</v>
      </c>
      <c r="B160" s="73"/>
      <c r="C160" s="73"/>
      <c r="D160" s="43">
        <v>500</v>
      </c>
      <c r="E160" s="37"/>
      <c r="F160" s="37"/>
      <c r="G160" s="37"/>
    </row>
    <row r="161" spans="1:7" ht="20.25" hidden="1" customHeight="1" x14ac:dyDescent="0.25">
      <c r="A161" s="74" t="s">
        <v>31</v>
      </c>
      <c r="B161" s="75"/>
      <c r="C161" s="75"/>
      <c r="D161" s="43"/>
      <c r="E161" s="37"/>
      <c r="F161" s="37"/>
      <c r="G161" s="37"/>
    </row>
    <row r="162" spans="1:7" ht="30.75" hidden="1" customHeight="1" x14ac:dyDescent="0.25">
      <c r="A162" s="80" t="s">
        <v>138</v>
      </c>
      <c r="B162" s="81"/>
      <c r="C162" s="82"/>
      <c r="D162" s="43">
        <v>520</v>
      </c>
      <c r="E162" s="37"/>
      <c r="F162" s="37"/>
      <c r="G162" s="37"/>
    </row>
    <row r="163" spans="1:7" ht="30.75" hidden="1" customHeight="1" x14ac:dyDescent="0.25">
      <c r="A163" s="80" t="s">
        <v>139</v>
      </c>
      <c r="B163" s="81"/>
      <c r="C163" s="82"/>
      <c r="D163" s="43">
        <v>530</v>
      </c>
      <c r="E163" s="37"/>
      <c r="F163" s="37"/>
      <c r="G163" s="37"/>
    </row>
    <row r="164" spans="1:7" s="42" customFormat="1" ht="15.75" hidden="1" customHeight="1" x14ac:dyDescent="0.25">
      <c r="A164" s="113" t="s">
        <v>140</v>
      </c>
      <c r="B164" s="113"/>
      <c r="C164" s="113"/>
      <c r="D164" s="48"/>
      <c r="E164" s="38"/>
      <c r="F164" s="38"/>
      <c r="G164" s="38"/>
    </row>
    <row r="165" spans="1:7" s="42" customFormat="1" ht="28.5" hidden="1" customHeight="1" x14ac:dyDescent="0.25">
      <c r="A165" s="83" t="s">
        <v>141</v>
      </c>
      <c r="B165" s="83"/>
      <c r="C165" s="83"/>
      <c r="D165" s="41" t="s">
        <v>102</v>
      </c>
      <c r="E165" s="38"/>
      <c r="F165" s="38"/>
      <c r="G165" s="38"/>
    </row>
    <row r="166" spans="1:7" ht="18.75" hidden="1" customHeight="1" x14ac:dyDescent="0.25">
      <c r="A166" s="76" t="s">
        <v>104</v>
      </c>
      <c r="B166" s="77"/>
      <c r="C166" s="99"/>
      <c r="D166" s="36" t="s">
        <v>102</v>
      </c>
      <c r="E166" s="37"/>
      <c r="F166" s="37"/>
      <c r="G166" s="37"/>
    </row>
    <row r="167" spans="1:7" ht="30" hidden="1" customHeight="1" x14ac:dyDescent="0.25">
      <c r="A167" s="76" t="s">
        <v>142</v>
      </c>
      <c r="B167" s="77"/>
      <c r="C167" s="99"/>
      <c r="D167" s="36" t="s">
        <v>102</v>
      </c>
      <c r="E167" s="37"/>
      <c r="F167" s="37"/>
      <c r="G167" s="37"/>
    </row>
    <row r="168" spans="1:7" ht="30" hidden="1" customHeight="1" x14ac:dyDescent="0.25">
      <c r="A168" s="76" t="s">
        <v>143</v>
      </c>
      <c r="B168" s="77"/>
      <c r="C168" s="99"/>
      <c r="D168" s="36" t="s">
        <v>102</v>
      </c>
      <c r="E168" s="37"/>
      <c r="F168" s="37"/>
      <c r="G168" s="37"/>
    </row>
    <row r="169" spans="1:7" ht="18.75" hidden="1" customHeight="1" x14ac:dyDescent="0.25">
      <c r="A169" s="76" t="s">
        <v>144</v>
      </c>
      <c r="B169" s="77"/>
      <c r="C169" s="99"/>
      <c r="D169" s="36" t="s">
        <v>102</v>
      </c>
      <c r="E169" s="37"/>
      <c r="F169" s="37"/>
      <c r="G169" s="37"/>
    </row>
    <row r="170" spans="1:7" ht="21" customHeight="1" x14ac:dyDescent="0.25">
      <c r="A170" s="1"/>
      <c r="B170" s="1"/>
      <c r="C170" s="1"/>
      <c r="D170" s="33"/>
      <c r="E170" s="49"/>
      <c r="F170" s="49"/>
      <c r="G170" s="49"/>
    </row>
    <row r="171" spans="1:7" ht="18" customHeight="1" x14ac:dyDescent="0.25">
      <c r="A171" s="109" t="s">
        <v>145</v>
      </c>
      <c r="B171" s="109"/>
      <c r="C171" s="109"/>
      <c r="D171" s="109"/>
      <c r="E171" s="109"/>
      <c r="F171" s="109"/>
      <c r="G171" s="109"/>
    </row>
    <row r="172" spans="1:7" ht="15.75" customHeight="1" x14ac:dyDescent="0.25">
      <c r="A172" s="110" t="s">
        <v>28</v>
      </c>
      <c r="B172" s="110"/>
      <c r="C172" s="110"/>
      <c r="D172" s="111" t="s">
        <v>146</v>
      </c>
      <c r="E172" s="112" t="s">
        <v>97</v>
      </c>
      <c r="F172" s="112" t="s">
        <v>98</v>
      </c>
      <c r="G172" s="112"/>
    </row>
    <row r="173" spans="1:7" ht="65.45" customHeight="1" x14ac:dyDescent="0.25">
      <c r="A173" s="110"/>
      <c r="B173" s="110"/>
      <c r="C173" s="110"/>
      <c r="D173" s="111"/>
      <c r="E173" s="112"/>
      <c r="F173" s="35" t="s">
        <v>99</v>
      </c>
      <c r="G173" s="35" t="s">
        <v>100</v>
      </c>
    </row>
    <row r="174" spans="1:7" ht="18.75" customHeight="1" x14ac:dyDescent="0.25">
      <c r="A174" s="85" t="s">
        <v>147</v>
      </c>
      <c r="B174" s="86"/>
      <c r="C174" s="86"/>
      <c r="D174" s="86"/>
      <c r="E174" s="86"/>
      <c r="F174" s="86"/>
      <c r="G174" s="87"/>
    </row>
    <row r="175" spans="1:7" ht="30" customHeight="1" x14ac:dyDescent="0.25">
      <c r="A175" s="73" t="s">
        <v>148</v>
      </c>
      <c r="B175" s="73"/>
      <c r="C175" s="73"/>
      <c r="D175" s="36" t="s">
        <v>102</v>
      </c>
      <c r="E175" s="37">
        <f>F175</f>
        <v>4870.34</v>
      </c>
      <c r="F175" s="37">
        <v>4870.34</v>
      </c>
      <c r="G175" s="37"/>
    </row>
    <row r="176" spans="1:7" ht="30" customHeight="1" x14ac:dyDescent="0.25">
      <c r="A176" s="83" t="s">
        <v>149</v>
      </c>
      <c r="B176" s="83"/>
      <c r="C176" s="83"/>
      <c r="D176" s="36"/>
      <c r="E176" s="38">
        <f>F176</f>
        <v>6022095</v>
      </c>
      <c r="F176" s="38">
        <f>F118</f>
        <v>6022095</v>
      </c>
      <c r="G176" s="37"/>
    </row>
    <row r="177" spans="1:8" ht="36" customHeight="1" x14ac:dyDescent="0.25">
      <c r="A177" s="73" t="s">
        <v>150</v>
      </c>
      <c r="B177" s="73"/>
      <c r="C177" s="73"/>
      <c r="D177" s="36" t="s">
        <v>102</v>
      </c>
      <c r="E177" s="37"/>
      <c r="F177" s="37"/>
      <c r="G177" s="37"/>
    </row>
    <row r="178" spans="1:8" s="42" customFormat="1" ht="30.75" customHeight="1" x14ac:dyDescent="0.25">
      <c r="A178" s="83" t="s">
        <v>151</v>
      </c>
      <c r="B178" s="83"/>
      <c r="C178" s="83"/>
      <c r="D178" s="41">
        <v>900</v>
      </c>
      <c r="E178" s="38">
        <f>F178</f>
        <v>6026965.3399999999</v>
      </c>
      <c r="F178" s="38">
        <f>F180+F207+F240+F234</f>
        <v>6026965.3399999999</v>
      </c>
      <c r="G178" s="38"/>
      <c r="H178" s="50">
        <f>F176-F178+F175</f>
        <v>1.4915713109076023E-10</v>
      </c>
    </row>
    <row r="179" spans="1:8" ht="14.25" customHeight="1" x14ac:dyDescent="0.25">
      <c r="A179" s="73" t="s">
        <v>104</v>
      </c>
      <c r="B179" s="73"/>
      <c r="C179" s="73"/>
      <c r="D179" s="36"/>
      <c r="E179" s="37"/>
      <c r="F179" s="37"/>
      <c r="G179" s="37"/>
      <c r="H179" s="3" t="b">
        <f>F178=F176+F175</f>
        <v>1</v>
      </c>
    </row>
    <row r="180" spans="1:8" ht="120" customHeight="1" x14ac:dyDescent="0.25">
      <c r="A180" s="83" t="s">
        <v>152</v>
      </c>
      <c r="B180" s="83"/>
      <c r="C180" s="83"/>
      <c r="D180" s="51" t="s">
        <v>153</v>
      </c>
      <c r="E180" s="38">
        <f>F180</f>
        <v>5972742.3399999999</v>
      </c>
      <c r="F180" s="38">
        <f>F181+F186+F200+F201</f>
        <v>5972742.3399999999</v>
      </c>
      <c r="G180" s="37"/>
    </row>
    <row r="181" spans="1:8" ht="30" customHeight="1" x14ac:dyDescent="0.25">
      <c r="A181" s="78" t="s">
        <v>116</v>
      </c>
      <c r="B181" s="78"/>
      <c r="C181" s="78"/>
      <c r="D181" s="43">
        <v>210</v>
      </c>
      <c r="E181" s="37">
        <f>F181</f>
        <v>4795123</v>
      </c>
      <c r="F181" s="37">
        <f>F183+F184+F185</f>
        <v>4795123</v>
      </c>
      <c r="G181" s="37"/>
    </row>
    <row r="182" spans="1:8" ht="16.5" customHeight="1" x14ac:dyDescent="0.25">
      <c r="A182" s="74" t="s">
        <v>31</v>
      </c>
      <c r="B182" s="75"/>
      <c r="C182" s="75"/>
      <c r="D182" s="45"/>
      <c r="E182" s="37">
        <f t="shared" ref="E182:E206" si="1">F182</f>
        <v>0</v>
      </c>
      <c r="F182" s="37"/>
      <c r="G182" s="37"/>
    </row>
    <row r="183" spans="1:8" ht="16.5" customHeight="1" x14ac:dyDescent="0.25">
      <c r="A183" s="73" t="s">
        <v>117</v>
      </c>
      <c r="B183" s="73"/>
      <c r="C183" s="73"/>
      <c r="D183" s="43">
        <v>211</v>
      </c>
      <c r="E183" s="37">
        <f t="shared" si="1"/>
        <v>3682891</v>
      </c>
      <c r="F183" s="37">
        <f>3699222-8332-4731-2031-3407-6814+25315-2707-2389-4813-6422</f>
        <v>3682891</v>
      </c>
      <c r="G183" s="37"/>
    </row>
    <row r="184" spans="1:8" ht="19.5" hidden="1" customHeight="1" x14ac:dyDescent="0.25">
      <c r="A184" s="79" t="s">
        <v>118</v>
      </c>
      <c r="B184" s="79"/>
      <c r="C184" s="79"/>
      <c r="D184" s="43">
        <v>212</v>
      </c>
      <c r="E184" s="37">
        <f t="shared" si="1"/>
        <v>0</v>
      </c>
      <c r="F184" s="37"/>
      <c r="G184" s="37"/>
    </row>
    <row r="185" spans="1:8" x14ac:dyDescent="0.25">
      <c r="A185" s="73" t="s">
        <v>119</v>
      </c>
      <c r="B185" s="73"/>
      <c r="C185" s="73"/>
      <c r="D185" s="43">
        <v>213</v>
      </c>
      <c r="E185" s="37">
        <f t="shared" si="1"/>
        <v>1112232</v>
      </c>
      <c r="F185" s="37">
        <f>1117165-2516-1428-613-1029-2058+7644-818-722-1454-1939</f>
        <v>1112232</v>
      </c>
      <c r="G185" s="37"/>
    </row>
    <row r="186" spans="1:8" ht="16.5" customHeight="1" x14ac:dyDescent="0.25">
      <c r="A186" s="73" t="s">
        <v>120</v>
      </c>
      <c r="B186" s="73"/>
      <c r="C186" s="73"/>
      <c r="D186" s="43">
        <v>220</v>
      </c>
      <c r="E186" s="37">
        <f t="shared" si="1"/>
        <v>861831</v>
      </c>
      <c r="F186" s="37">
        <f>F190+F192+F193+F188</f>
        <v>861831</v>
      </c>
      <c r="G186" s="37"/>
    </row>
    <row r="187" spans="1:8" ht="16.5" customHeight="1" x14ac:dyDescent="0.25">
      <c r="A187" s="74" t="s">
        <v>31</v>
      </c>
      <c r="B187" s="75"/>
      <c r="C187" s="75"/>
      <c r="D187" s="43"/>
      <c r="E187" s="37">
        <f t="shared" si="1"/>
        <v>0</v>
      </c>
      <c r="F187" s="37"/>
      <c r="G187" s="37"/>
    </row>
    <row r="188" spans="1:8" ht="13.5" customHeight="1" x14ac:dyDescent="0.25">
      <c r="A188" s="73" t="s">
        <v>121</v>
      </c>
      <c r="B188" s="73"/>
      <c r="C188" s="73"/>
      <c r="D188" s="43">
        <v>221</v>
      </c>
      <c r="E188" s="37">
        <f t="shared" si="1"/>
        <v>45694</v>
      </c>
      <c r="F188" s="37">
        <v>45694</v>
      </c>
      <c r="G188" s="37"/>
    </row>
    <row r="189" spans="1:8" ht="15.75" hidden="1" customHeight="1" x14ac:dyDescent="0.25">
      <c r="A189" s="73" t="s">
        <v>122</v>
      </c>
      <c r="B189" s="73"/>
      <c r="C189" s="73"/>
      <c r="D189" s="43">
        <v>222</v>
      </c>
      <c r="E189" s="37">
        <f t="shared" si="1"/>
        <v>0</v>
      </c>
      <c r="F189" s="37"/>
      <c r="G189" s="37"/>
    </row>
    <row r="190" spans="1:8" ht="14.25" customHeight="1" x14ac:dyDescent="0.25">
      <c r="A190" s="73" t="s">
        <v>123</v>
      </c>
      <c r="B190" s="73"/>
      <c r="C190" s="73"/>
      <c r="D190" s="43">
        <v>223</v>
      </c>
      <c r="E190" s="37">
        <f t="shared" si="1"/>
        <v>535225</v>
      </c>
      <c r="F190" s="37">
        <v>535225</v>
      </c>
      <c r="G190" s="37"/>
    </row>
    <row r="191" spans="1:8" hidden="1" x14ac:dyDescent="0.25">
      <c r="A191" s="73" t="s">
        <v>124</v>
      </c>
      <c r="B191" s="73"/>
      <c r="C191" s="73"/>
      <c r="D191" s="43">
        <v>224</v>
      </c>
      <c r="E191" s="37">
        <f t="shared" si="1"/>
        <v>0</v>
      </c>
      <c r="F191" s="37"/>
      <c r="G191" s="37"/>
    </row>
    <row r="192" spans="1:8" x14ac:dyDescent="0.25">
      <c r="A192" s="73" t="s">
        <v>125</v>
      </c>
      <c r="B192" s="73"/>
      <c r="C192" s="73"/>
      <c r="D192" s="43">
        <v>225</v>
      </c>
      <c r="E192" s="37">
        <f t="shared" si="1"/>
        <v>106475</v>
      </c>
      <c r="F192" s="37">
        <v>106475</v>
      </c>
      <c r="G192" s="37"/>
    </row>
    <row r="193" spans="1:7" ht="15.75" customHeight="1" x14ac:dyDescent="0.25">
      <c r="A193" s="73" t="s">
        <v>126</v>
      </c>
      <c r="B193" s="73"/>
      <c r="C193" s="73"/>
      <c r="D193" s="43">
        <v>226</v>
      </c>
      <c r="E193" s="37">
        <f t="shared" si="1"/>
        <v>174437</v>
      </c>
      <c r="F193" s="37">
        <f>102617+14000+57820</f>
        <v>174437</v>
      </c>
      <c r="G193" s="37"/>
    </row>
    <row r="194" spans="1:7" ht="32.25" hidden="1" customHeight="1" x14ac:dyDescent="0.25">
      <c r="A194" s="73" t="s">
        <v>127</v>
      </c>
      <c r="B194" s="73"/>
      <c r="C194" s="73"/>
      <c r="D194" s="43">
        <v>240</v>
      </c>
      <c r="E194" s="37">
        <f t="shared" si="1"/>
        <v>0</v>
      </c>
      <c r="F194" s="37"/>
      <c r="G194" s="37"/>
    </row>
    <row r="195" spans="1:7" ht="12.75" hidden="1" customHeight="1" x14ac:dyDescent="0.25">
      <c r="A195" s="74" t="s">
        <v>31</v>
      </c>
      <c r="B195" s="75"/>
      <c r="C195" s="75"/>
      <c r="D195" s="43"/>
      <c r="E195" s="37">
        <f t="shared" si="1"/>
        <v>0</v>
      </c>
      <c r="F195" s="37"/>
      <c r="G195" s="37"/>
    </row>
    <row r="196" spans="1:7" ht="48.75" hidden="1" customHeight="1" x14ac:dyDescent="0.25">
      <c r="A196" s="73" t="s">
        <v>128</v>
      </c>
      <c r="B196" s="73"/>
      <c r="C196" s="73"/>
      <c r="D196" s="43">
        <v>241</v>
      </c>
      <c r="E196" s="37">
        <f t="shared" si="1"/>
        <v>0</v>
      </c>
      <c r="F196" s="37"/>
      <c r="G196" s="37"/>
    </row>
    <row r="197" spans="1:7" ht="19.5" hidden="1" customHeight="1" x14ac:dyDescent="0.25">
      <c r="A197" s="73" t="s">
        <v>129</v>
      </c>
      <c r="B197" s="73"/>
      <c r="C197" s="73"/>
      <c r="D197" s="43">
        <v>260</v>
      </c>
      <c r="E197" s="37">
        <f t="shared" si="1"/>
        <v>0</v>
      </c>
      <c r="F197" s="37"/>
      <c r="G197" s="37"/>
    </row>
    <row r="198" spans="1:7" ht="19.5" hidden="1" customHeight="1" x14ac:dyDescent="0.25">
      <c r="A198" s="74" t="s">
        <v>31</v>
      </c>
      <c r="B198" s="75"/>
      <c r="C198" s="75"/>
      <c r="D198" s="43"/>
      <c r="E198" s="37">
        <f t="shared" si="1"/>
        <v>0</v>
      </c>
      <c r="F198" s="37"/>
      <c r="G198" s="37"/>
    </row>
    <row r="199" spans="1:7" ht="34.5" hidden="1" customHeight="1" x14ac:dyDescent="0.25">
      <c r="A199" s="73" t="s">
        <v>130</v>
      </c>
      <c r="B199" s="73"/>
      <c r="C199" s="73"/>
      <c r="D199" s="43">
        <v>262</v>
      </c>
      <c r="E199" s="37">
        <f t="shared" si="1"/>
        <v>0</v>
      </c>
      <c r="F199" s="37"/>
      <c r="G199" s="37"/>
    </row>
    <row r="200" spans="1:7" x14ac:dyDescent="0.25">
      <c r="A200" s="73" t="s">
        <v>131</v>
      </c>
      <c r="B200" s="73"/>
      <c r="C200" s="73"/>
      <c r="D200" s="43">
        <v>290</v>
      </c>
      <c r="E200" s="37">
        <f t="shared" si="1"/>
        <v>151917</v>
      </c>
      <c r="F200" s="37">
        <f>101996+49921</f>
        <v>151917</v>
      </c>
      <c r="G200" s="37"/>
    </row>
    <row r="201" spans="1:7" x14ac:dyDescent="0.25">
      <c r="A201" s="73" t="s">
        <v>132</v>
      </c>
      <c r="B201" s="73"/>
      <c r="C201" s="73"/>
      <c r="D201" s="43">
        <v>300</v>
      </c>
      <c r="E201" s="37">
        <f t="shared" si="1"/>
        <v>163871.34000000003</v>
      </c>
      <c r="F201" s="37">
        <f>F203+F204+F205+F206</f>
        <v>163871.34000000003</v>
      </c>
      <c r="G201" s="37"/>
    </row>
    <row r="202" spans="1:7" x14ac:dyDescent="0.25">
      <c r="A202" s="74" t="s">
        <v>31</v>
      </c>
      <c r="B202" s="75"/>
      <c r="C202" s="75"/>
      <c r="D202" s="43"/>
      <c r="E202" s="37">
        <f t="shared" si="1"/>
        <v>0</v>
      </c>
      <c r="F202" s="37"/>
      <c r="G202" s="37"/>
    </row>
    <row r="203" spans="1:7" hidden="1" x14ac:dyDescent="0.25">
      <c r="A203" s="73" t="s">
        <v>133</v>
      </c>
      <c r="B203" s="73"/>
      <c r="C203" s="73"/>
      <c r="D203" s="43">
        <v>310</v>
      </c>
      <c r="E203" s="37">
        <f t="shared" si="1"/>
        <v>0</v>
      </c>
      <c r="F203" s="37"/>
      <c r="G203" s="37"/>
    </row>
    <row r="204" spans="1:7" ht="38.25" hidden="1" customHeight="1" x14ac:dyDescent="0.25">
      <c r="A204" s="84" t="s">
        <v>134</v>
      </c>
      <c r="B204" s="84"/>
      <c r="C204" s="84"/>
      <c r="D204" s="46">
        <v>320</v>
      </c>
      <c r="E204" s="37">
        <f t="shared" si="1"/>
        <v>0</v>
      </c>
      <c r="F204" s="40"/>
      <c r="G204" s="40"/>
    </row>
    <row r="205" spans="1:7" ht="34.5" hidden="1" customHeight="1" x14ac:dyDescent="0.25">
      <c r="A205" s="84" t="s">
        <v>135</v>
      </c>
      <c r="B205" s="84"/>
      <c r="C205" s="84"/>
      <c r="D205" s="47">
        <v>330</v>
      </c>
      <c r="E205" s="37">
        <f t="shared" si="1"/>
        <v>0</v>
      </c>
      <c r="F205" s="40"/>
      <c r="G205" s="40"/>
    </row>
    <row r="206" spans="1:7" x14ac:dyDescent="0.25">
      <c r="A206" s="73" t="s">
        <v>136</v>
      </c>
      <c r="B206" s="73"/>
      <c r="C206" s="73"/>
      <c r="D206" s="43">
        <v>340</v>
      </c>
      <c r="E206" s="37">
        <f t="shared" si="1"/>
        <v>163871.34000000003</v>
      </c>
      <c r="F206" s="40">
        <f>280742+4870.34-63921-57820</f>
        <v>163871.34000000003</v>
      </c>
      <c r="G206" s="37"/>
    </row>
    <row r="207" spans="1:7" ht="236.25" hidden="1" customHeight="1" x14ac:dyDescent="0.25">
      <c r="A207" s="83" t="s">
        <v>154</v>
      </c>
      <c r="B207" s="83"/>
      <c r="C207" s="83"/>
      <c r="D207" s="51" t="s">
        <v>155</v>
      </c>
      <c r="E207" s="38">
        <f>F207</f>
        <v>0</v>
      </c>
      <c r="F207" s="38">
        <f>F208+F213+F221+F224+F227+F228</f>
        <v>0</v>
      </c>
      <c r="G207" s="37"/>
    </row>
    <row r="208" spans="1:7" ht="30" hidden="1" customHeight="1" x14ac:dyDescent="0.25">
      <c r="A208" s="78" t="s">
        <v>116</v>
      </c>
      <c r="B208" s="78"/>
      <c r="C208" s="78"/>
      <c r="D208" s="43">
        <v>210</v>
      </c>
      <c r="E208" s="37">
        <f>F208</f>
        <v>0</v>
      </c>
      <c r="F208" s="37">
        <f>F210+F211+F212</f>
        <v>0</v>
      </c>
      <c r="G208" s="37"/>
    </row>
    <row r="209" spans="1:7" hidden="1" x14ac:dyDescent="0.25">
      <c r="A209" s="74" t="s">
        <v>31</v>
      </c>
      <c r="B209" s="75"/>
      <c r="C209" s="75"/>
      <c r="D209" s="45"/>
      <c r="E209" s="37">
        <f t="shared" ref="E209:E233" si="2">F209</f>
        <v>0</v>
      </c>
      <c r="F209" s="37"/>
      <c r="G209" s="37"/>
    </row>
    <row r="210" spans="1:7" hidden="1" x14ac:dyDescent="0.25">
      <c r="A210" s="73" t="s">
        <v>117</v>
      </c>
      <c r="B210" s="73"/>
      <c r="C210" s="73"/>
      <c r="D210" s="43">
        <v>211</v>
      </c>
      <c r="E210" s="37">
        <f t="shared" si="2"/>
        <v>0</v>
      </c>
      <c r="F210" s="37"/>
      <c r="G210" s="37"/>
    </row>
    <row r="211" spans="1:7" ht="19.5" hidden="1" customHeight="1" x14ac:dyDescent="0.25">
      <c r="A211" s="79" t="s">
        <v>118</v>
      </c>
      <c r="B211" s="79"/>
      <c r="C211" s="79"/>
      <c r="D211" s="43">
        <v>212</v>
      </c>
      <c r="E211" s="37">
        <f t="shared" si="2"/>
        <v>0</v>
      </c>
      <c r="F211" s="37"/>
      <c r="G211" s="37"/>
    </row>
    <row r="212" spans="1:7" hidden="1" x14ac:dyDescent="0.25">
      <c r="A212" s="73" t="s">
        <v>119</v>
      </c>
      <c r="B212" s="73"/>
      <c r="C212" s="73"/>
      <c r="D212" s="43">
        <v>213</v>
      </c>
      <c r="E212" s="37">
        <f t="shared" si="2"/>
        <v>0</v>
      </c>
      <c r="F212" s="37"/>
      <c r="G212" s="37"/>
    </row>
    <row r="213" spans="1:7" ht="16.5" hidden="1" customHeight="1" x14ac:dyDescent="0.25">
      <c r="A213" s="73" t="s">
        <v>120</v>
      </c>
      <c r="B213" s="73"/>
      <c r="C213" s="73"/>
      <c r="D213" s="43">
        <v>220</v>
      </c>
      <c r="E213" s="37">
        <f t="shared" si="2"/>
        <v>0</v>
      </c>
      <c r="F213" s="37">
        <f>F215+F216+F217+F218+F219+F220+F221+F223</f>
        <v>0</v>
      </c>
      <c r="G213" s="37"/>
    </row>
    <row r="214" spans="1:7" ht="16.5" hidden="1" customHeight="1" x14ac:dyDescent="0.25">
      <c r="A214" s="74" t="s">
        <v>31</v>
      </c>
      <c r="B214" s="75"/>
      <c r="C214" s="75"/>
      <c r="D214" s="43"/>
      <c r="E214" s="37">
        <f t="shared" si="2"/>
        <v>0</v>
      </c>
      <c r="F214" s="37"/>
      <c r="G214" s="37"/>
    </row>
    <row r="215" spans="1:7" ht="13.5" hidden="1" customHeight="1" x14ac:dyDescent="0.25">
      <c r="A215" s="73" t="s">
        <v>121</v>
      </c>
      <c r="B215" s="73"/>
      <c r="C215" s="73"/>
      <c r="D215" s="43">
        <v>221</v>
      </c>
      <c r="E215" s="37">
        <f t="shared" si="2"/>
        <v>0</v>
      </c>
      <c r="F215" s="37"/>
      <c r="G215" s="37"/>
    </row>
    <row r="216" spans="1:7" ht="15.75" hidden="1" customHeight="1" x14ac:dyDescent="0.25">
      <c r="A216" s="73" t="s">
        <v>122</v>
      </c>
      <c r="B216" s="73"/>
      <c r="C216" s="73"/>
      <c r="D216" s="43">
        <v>222</v>
      </c>
      <c r="E216" s="37">
        <f t="shared" si="2"/>
        <v>0</v>
      </c>
      <c r="F216" s="37"/>
      <c r="G216" s="37"/>
    </row>
    <row r="217" spans="1:7" ht="14.25" hidden="1" customHeight="1" x14ac:dyDescent="0.25">
      <c r="A217" s="73" t="s">
        <v>123</v>
      </c>
      <c r="B217" s="73"/>
      <c r="C217" s="73"/>
      <c r="D217" s="43">
        <v>223</v>
      </c>
      <c r="E217" s="37">
        <f t="shared" si="2"/>
        <v>0</v>
      </c>
      <c r="F217" s="37"/>
      <c r="G217" s="37"/>
    </row>
    <row r="218" spans="1:7" hidden="1" x14ac:dyDescent="0.25">
      <c r="A218" s="73" t="s">
        <v>124</v>
      </c>
      <c r="B218" s="73"/>
      <c r="C218" s="73"/>
      <c r="D218" s="43">
        <v>224</v>
      </c>
      <c r="E218" s="37">
        <f t="shared" si="2"/>
        <v>0</v>
      </c>
      <c r="F218" s="37"/>
      <c r="G218" s="37"/>
    </row>
    <row r="219" spans="1:7" hidden="1" x14ac:dyDescent="0.25">
      <c r="A219" s="73" t="s">
        <v>125</v>
      </c>
      <c r="B219" s="73"/>
      <c r="C219" s="73"/>
      <c r="D219" s="43">
        <v>225</v>
      </c>
      <c r="E219" s="37">
        <f t="shared" si="2"/>
        <v>0</v>
      </c>
      <c r="F219" s="37"/>
      <c r="G219" s="37"/>
    </row>
    <row r="220" spans="1:7" ht="15.75" hidden="1" customHeight="1" x14ac:dyDescent="0.25">
      <c r="A220" s="73" t="s">
        <v>126</v>
      </c>
      <c r="B220" s="73"/>
      <c r="C220" s="73"/>
      <c r="D220" s="43">
        <v>226</v>
      </c>
      <c r="E220" s="37">
        <f t="shared" si="2"/>
        <v>0</v>
      </c>
      <c r="F220" s="37"/>
      <c r="G220" s="37"/>
    </row>
    <row r="221" spans="1:7" ht="32.25" hidden="1" customHeight="1" x14ac:dyDescent="0.25">
      <c r="A221" s="73" t="s">
        <v>127</v>
      </c>
      <c r="B221" s="73"/>
      <c r="C221" s="73"/>
      <c r="D221" s="43">
        <v>240</v>
      </c>
      <c r="E221" s="37">
        <f t="shared" si="2"/>
        <v>0</v>
      </c>
      <c r="F221" s="37"/>
      <c r="G221" s="37"/>
    </row>
    <row r="222" spans="1:7" ht="12.75" hidden="1" customHeight="1" x14ac:dyDescent="0.25">
      <c r="A222" s="74" t="s">
        <v>31</v>
      </c>
      <c r="B222" s="75"/>
      <c r="C222" s="75"/>
      <c r="D222" s="43"/>
      <c r="E222" s="37">
        <f t="shared" si="2"/>
        <v>0</v>
      </c>
      <c r="F222" s="37"/>
      <c r="G222" s="37"/>
    </row>
    <row r="223" spans="1:7" ht="48.75" hidden="1" customHeight="1" x14ac:dyDescent="0.25">
      <c r="A223" s="73" t="s">
        <v>128</v>
      </c>
      <c r="B223" s="73"/>
      <c r="C223" s="73"/>
      <c r="D223" s="43">
        <v>241</v>
      </c>
      <c r="E223" s="37">
        <f t="shared" si="2"/>
        <v>0</v>
      </c>
      <c r="F223" s="37"/>
      <c r="G223" s="37"/>
    </row>
    <row r="224" spans="1:7" ht="19.5" hidden="1" customHeight="1" x14ac:dyDescent="0.25">
      <c r="A224" s="73" t="s">
        <v>129</v>
      </c>
      <c r="B224" s="73"/>
      <c r="C224" s="73"/>
      <c r="D224" s="43">
        <v>260</v>
      </c>
      <c r="E224" s="37">
        <f t="shared" si="2"/>
        <v>0</v>
      </c>
      <c r="F224" s="37"/>
      <c r="G224" s="37"/>
    </row>
    <row r="225" spans="1:7" ht="19.5" hidden="1" customHeight="1" x14ac:dyDescent="0.25">
      <c r="A225" s="74" t="s">
        <v>31</v>
      </c>
      <c r="B225" s="75"/>
      <c r="C225" s="75"/>
      <c r="D225" s="43"/>
      <c r="E225" s="37">
        <f t="shared" si="2"/>
        <v>0</v>
      </c>
      <c r="F225" s="37"/>
      <c r="G225" s="37"/>
    </row>
    <row r="226" spans="1:7" ht="34.5" hidden="1" customHeight="1" x14ac:dyDescent="0.25">
      <c r="A226" s="73" t="s">
        <v>130</v>
      </c>
      <c r="B226" s="73"/>
      <c r="C226" s="73"/>
      <c r="D226" s="43">
        <v>262</v>
      </c>
      <c r="E226" s="37">
        <f t="shared" si="2"/>
        <v>0</v>
      </c>
      <c r="F226" s="37"/>
      <c r="G226" s="37"/>
    </row>
    <row r="227" spans="1:7" ht="19.5" hidden="1" customHeight="1" x14ac:dyDescent="0.25">
      <c r="A227" s="73" t="s">
        <v>131</v>
      </c>
      <c r="B227" s="73"/>
      <c r="C227" s="73"/>
      <c r="D227" s="43">
        <v>290</v>
      </c>
      <c r="E227" s="37">
        <f t="shared" si="2"/>
        <v>0</v>
      </c>
      <c r="F227" s="37"/>
      <c r="G227" s="37"/>
    </row>
    <row r="228" spans="1:7" hidden="1" x14ac:dyDescent="0.25">
      <c r="A228" s="73" t="s">
        <v>132</v>
      </c>
      <c r="B228" s="73"/>
      <c r="C228" s="73"/>
      <c r="D228" s="43">
        <v>300</v>
      </c>
      <c r="E228" s="37">
        <f t="shared" si="2"/>
        <v>0</v>
      </c>
      <c r="F228" s="37">
        <f>F230+F231+F232+F233</f>
        <v>0</v>
      </c>
      <c r="G228" s="37"/>
    </row>
    <row r="229" spans="1:7" hidden="1" x14ac:dyDescent="0.25">
      <c r="A229" s="74" t="s">
        <v>31</v>
      </c>
      <c r="B229" s="75"/>
      <c r="C229" s="75"/>
      <c r="D229" s="43"/>
      <c r="E229" s="37">
        <f t="shared" si="2"/>
        <v>0</v>
      </c>
      <c r="F229" s="37"/>
      <c r="G229" s="37"/>
    </row>
    <row r="230" spans="1:7" hidden="1" x14ac:dyDescent="0.25">
      <c r="A230" s="73" t="s">
        <v>133</v>
      </c>
      <c r="B230" s="73"/>
      <c r="C230" s="73"/>
      <c r="D230" s="43">
        <v>310</v>
      </c>
      <c r="E230" s="37">
        <f t="shared" si="2"/>
        <v>0</v>
      </c>
      <c r="F230" s="37"/>
      <c r="G230" s="37"/>
    </row>
    <row r="231" spans="1:7" ht="38.25" hidden="1" customHeight="1" x14ac:dyDescent="0.25">
      <c r="A231" s="84" t="s">
        <v>134</v>
      </c>
      <c r="B231" s="84"/>
      <c r="C231" s="84"/>
      <c r="D231" s="46">
        <v>320</v>
      </c>
      <c r="E231" s="37">
        <f t="shared" si="2"/>
        <v>0</v>
      </c>
      <c r="F231" s="40"/>
      <c r="G231" s="40"/>
    </row>
    <row r="232" spans="1:7" ht="34.5" hidden="1" customHeight="1" x14ac:dyDescent="0.25">
      <c r="A232" s="84" t="s">
        <v>135</v>
      </c>
      <c r="B232" s="84"/>
      <c r="C232" s="84"/>
      <c r="D232" s="47">
        <v>330</v>
      </c>
      <c r="E232" s="37">
        <f t="shared" si="2"/>
        <v>0</v>
      </c>
      <c r="F232" s="40"/>
      <c r="G232" s="40"/>
    </row>
    <row r="233" spans="1:7" ht="28.5" hidden="1" customHeight="1" x14ac:dyDescent="0.25">
      <c r="A233" s="73" t="s">
        <v>136</v>
      </c>
      <c r="B233" s="73"/>
      <c r="C233" s="73"/>
      <c r="D233" s="43">
        <v>340</v>
      </c>
      <c r="E233" s="37">
        <f t="shared" si="2"/>
        <v>0</v>
      </c>
      <c r="F233" s="40"/>
      <c r="G233" s="37"/>
    </row>
    <row r="234" spans="1:7" ht="178.5" hidden="1" customHeight="1" x14ac:dyDescent="0.25">
      <c r="A234" s="83" t="s">
        <v>156</v>
      </c>
      <c r="B234" s="83"/>
      <c r="C234" s="83"/>
      <c r="D234" s="51" t="s">
        <v>157</v>
      </c>
      <c r="E234" s="52">
        <f>F234</f>
        <v>0</v>
      </c>
      <c r="F234" s="53">
        <f>F237+F238</f>
        <v>0</v>
      </c>
      <c r="G234" s="37"/>
    </row>
    <row r="235" spans="1:7" ht="28.5" hidden="1" customHeight="1" x14ac:dyDescent="0.25">
      <c r="A235" s="78" t="s">
        <v>116</v>
      </c>
      <c r="B235" s="78"/>
      <c r="C235" s="78"/>
      <c r="D235" s="43">
        <v>210</v>
      </c>
      <c r="E235" s="37">
        <f>F235</f>
        <v>0</v>
      </c>
      <c r="F235" s="40">
        <f>F237+F238</f>
        <v>0</v>
      </c>
      <c r="G235" s="37"/>
    </row>
    <row r="236" spans="1:7" ht="18.75" hidden="1" customHeight="1" x14ac:dyDescent="0.25">
      <c r="A236" s="74" t="s">
        <v>31</v>
      </c>
      <c r="B236" s="75"/>
      <c r="C236" s="75"/>
      <c r="D236" s="43"/>
      <c r="E236" s="37"/>
      <c r="F236" s="40"/>
      <c r="G236" s="37"/>
    </row>
    <row r="237" spans="1:7" ht="16.5" hidden="1" customHeight="1" x14ac:dyDescent="0.25">
      <c r="A237" s="73" t="s">
        <v>117</v>
      </c>
      <c r="B237" s="73"/>
      <c r="C237" s="73"/>
      <c r="D237" s="43">
        <v>211</v>
      </c>
      <c r="E237" s="37">
        <f>F237</f>
        <v>0</v>
      </c>
      <c r="F237" s="37"/>
      <c r="G237" s="37"/>
    </row>
    <row r="238" spans="1:7" ht="15.75" hidden="1" customHeight="1" x14ac:dyDescent="0.25">
      <c r="A238" s="73" t="s">
        <v>119</v>
      </c>
      <c r="B238" s="73"/>
      <c r="C238" s="73"/>
      <c r="D238" s="43">
        <v>213</v>
      </c>
      <c r="E238" s="37">
        <f>F238</f>
        <v>0</v>
      </c>
      <c r="F238" s="37"/>
      <c r="G238" s="37"/>
    </row>
    <row r="239" spans="1:7" ht="28.5" hidden="1" customHeight="1" x14ac:dyDescent="0.25">
      <c r="A239" s="54"/>
      <c r="B239" s="54"/>
      <c r="C239" s="54"/>
      <c r="D239" s="43"/>
      <c r="E239" s="37">
        <f>F239</f>
        <v>50600</v>
      </c>
      <c r="F239" s="37">
        <f>3569+5231+36619+7024-1843</f>
        <v>50600</v>
      </c>
      <c r="G239" s="37"/>
    </row>
    <row r="240" spans="1:7" s="55" customFormat="1" ht="162.75" customHeight="1" x14ac:dyDescent="0.25">
      <c r="A240" s="83" t="s">
        <v>158</v>
      </c>
      <c r="B240" s="83"/>
      <c r="C240" s="83"/>
      <c r="D240" s="51" t="s">
        <v>159</v>
      </c>
      <c r="E240" s="38">
        <f>F240</f>
        <v>54223</v>
      </c>
      <c r="F240" s="38">
        <f>F241+F246+F254+F257+F260+F261</f>
        <v>54223</v>
      </c>
      <c r="G240" s="38"/>
    </row>
    <row r="241" spans="1:7" s="55" customFormat="1" ht="30" customHeight="1" x14ac:dyDescent="0.25">
      <c r="A241" s="78" t="s">
        <v>116</v>
      </c>
      <c r="B241" s="78"/>
      <c r="C241" s="78"/>
      <c r="D241" s="43">
        <v>210</v>
      </c>
      <c r="E241" s="37">
        <f>F241</f>
        <v>54223</v>
      </c>
      <c r="F241" s="37">
        <f>F243+F244+F245</f>
        <v>54223</v>
      </c>
      <c r="G241" s="37"/>
    </row>
    <row r="242" spans="1:7" s="55" customFormat="1" ht="16.5" customHeight="1" x14ac:dyDescent="0.25">
      <c r="A242" s="74" t="s">
        <v>31</v>
      </c>
      <c r="B242" s="75"/>
      <c r="C242" s="75"/>
      <c r="D242" s="45"/>
      <c r="E242" s="37">
        <f t="shared" ref="E242:E266" si="3">F242</f>
        <v>0</v>
      </c>
      <c r="F242" s="37"/>
      <c r="G242" s="37"/>
    </row>
    <row r="243" spans="1:7" s="55" customFormat="1" ht="16.5" customHeight="1" x14ac:dyDescent="0.25">
      <c r="A243" s="73" t="s">
        <v>117</v>
      </c>
      <c r="B243" s="73"/>
      <c r="C243" s="73"/>
      <c r="D243" s="43">
        <v>211</v>
      </c>
      <c r="E243" s="37">
        <f t="shared" si="3"/>
        <v>41646</v>
      </c>
      <c r="F243" s="37">
        <f>8332+4731+2031+3407+6814+2707+2389+4813+6422</f>
        <v>41646</v>
      </c>
      <c r="G243" s="37"/>
    </row>
    <row r="244" spans="1:7" s="55" customFormat="1" ht="19.5" hidden="1" customHeight="1" x14ac:dyDescent="0.25">
      <c r="A244" s="79" t="s">
        <v>118</v>
      </c>
      <c r="B244" s="79"/>
      <c r="C244" s="79"/>
      <c r="D244" s="43">
        <v>212</v>
      </c>
      <c r="E244" s="37">
        <f t="shared" si="3"/>
        <v>0</v>
      </c>
      <c r="F244" s="37"/>
      <c r="G244" s="37"/>
    </row>
    <row r="245" spans="1:7" s="55" customFormat="1" x14ac:dyDescent="0.25">
      <c r="A245" s="73" t="s">
        <v>119</v>
      </c>
      <c r="B245" s="73"/>
      <c r="C245" s="73"/>
      <c r="D245" s="43">
        <v>213</v>
      </c>
      <c r="E245" s="37">
        <f t="shared" si="3"/>
        <v>12577</v>
      </c>
      <c r="F245" s="37">
        <f>2516+1428+613+1029+2058+818+722+1454+1939</f>
        <v>12577</v>
      </c>
      <c r="G245" s="37"/>
    </row>
    <row r="246" spans="1:7" s="55" customFormat="1" ht="16.5" hidden="1" customHeight="1" x14ac:dyDescent="0.25">
      <c r="A246" s="73" t="s">
        <v>120</v>
      </c>
      <c r="B246" s="73"/>
      <c r="C246" s="73"/>
      <c r="D246" s="43">
        <v>220</v>
      </c>
      <c r="E246" s="37">
        <f t="shared" si="3"/>
        <v>0</v>
      </c>
      <c r="F246" s="37">
        <f>F248+F249+F250+F251+F252+F253+F254+F256</f>
        <v>0</v>
      </c>
      <c r="G246" s="37"/>
    </row>
    <row r="247" spans="1:7" s="55" customFormat="1" ht="16.5" hidden="1" customHeight="1" x14ac:dyDescent="0.25">
      <c r="A247" s="74" t="s">
        <v>31</v>
      </c>
      <c r="B247" s="75"/>
      <c r="C247" s="75"/>
      <c r="D247" s="43"/>
      <c r="E247" s="37">
        <f t="shared" si="3"/>
        <v>0</v>
      </c>
      <c r="F247" s="37"/>
      <c r="G247" s="37"/>
    </row>
    <row r="248" spans="1:7" s="55" customFormat="1" ht="13.5" hidden="1" customHeight="1" x14ac:dyDescent="0.25">
      <c r="A248" s="73" t="s">
        <v>121</v>
      </c>
      <c r="B248" s="73"/>
      <c r="C248" s="73"/>
      <c r="D248" s="43">
        <v>221</v>
      </c>
      <c r="E248" s="37">
        <f t="shared" si="3"/>
        <v>0</v>
      </c>
      <c r="F248" s="37"/>
      <c r="G248" s="37"/>
    </row>
    <row r="249" spans="1:7" s="55" customFormat="1" ht="15.75" hidden="1" customHeight="1" x14ac:dyDescent="0.25">
      <c r="A249" s="73" t="s">
        <v>122</v>
      </c>
      <c r="B249" s="73"/>
      <c r="C249" s="73"/>
      <c r="D249" s="43">
        <v>222</v>
      </c>
      <c r="E249" s="37">
        <f t="shared" si="3"/>
        <v>0</v>
      </c>
      <c r="F249" s="37"/>
      <c r="G249" s="37"/>
    </row>
    <row r="250" spans="1:7" s="55" customFormat="1" ht="14.25" hidden="1" customHeight="1" x14ac:dyDescent="0.25">
      <c r="A250" s="73" t="s">
        <v>123</v>
      </c>
      <c r="B250" s="73"/>
      <c r="C250" s="73"/>
      <c r="D250" s="43">
        <v>223</v>
      </c>
      <c r="E250" s="37">
        <f t="shared" si="3"/>
        <v>0</v>
      </c>
      <c r="F250" s="37"/>
      <c r="G250" s="37"/>
    </row>
    <row r="251" spans="1:7" s="55" customFormat="1" ht="30" hidden="1" customHeight="1" x14ac:dyDescent="0.25">
      <c r="A251" s="73" t="s">
        <v>124</v>
      </c>
      <c r="B251" s="73"/>
      <c r="C251" s="73"/>
      <c r="D251" s="43">
        <v>224</v>
      </c>
      <c r="E251" s="37">
        <f t="shared" si="3"/>
        <v>0</v>
      </c>
      <c r="F251" s="37"/>
      <c r="G251" s="37"/>
    </row>
    <row r="252" spans="1:7" s="55" customFormat="1" ht="30.75" hidden="1" customHeight="1" x14ac:dyDescent="0.25">
      <c r="A252" s="73" t="s">
        <v>125</v>
      </c>
      <c r="B252" s="73"/>
      <c r="C252" s="73"/>
      <c r="D252" s="43">
        <v>225</v>
      </c>
      <c r="E252" s="37">
        <f t="shared" si="3"/>
        <v>0</v>
      </c>
      <c r="F252" s="37"/>
      <c r="G252" s="37"/>
    </row>
    <row r="253" spans="1:7" s="55" customFormat="1" ht="15.75" hidden="1" customHeight="1" x14ac:dyDescent="0.25">
      <c r="A253" s="73" t="s">
        <v>126</v>
      </c>
      <c r="B253" s="73"/>
      <c r="C253" s="73"/>
      <c r="D253" s="43">
        <v>226</v>
      </c>
      <c r="E253" s="37">
        <f t="shared" si="3"/>
        <v>0</v>
      </c>
      <c r="F253" s="37"/>
      <c r="G253" s="37"/>
    </row>
    <row r="254" spans="1:7" s="55" customFormat="1" ht="32.25" hidden="1" customHeight="1" x14ac:dyDescent="0.25">
      <c r="A254" s="73" t="s">
        <v>127</v>
      </c>
      <c r="B254" s="73"/>
      <c r="C254" s="73"/>
      <c r="D254" s="43">
        <v>240</v>
      </c>
      <c r="E254" s="37">
        <f t="shared" si="3"/>
        <v>0</v>
      </c>
      <c r="F254" s="37">
        <f>F256</f>
        <v>0</v>
      </c>
      <c r="G254" s="37"/>
    </row>
    <row r="255" spans="1:7" s="55" customFormat="1" ht="12.75" hidden="1" customHeight="1" x14ac:dyDescent="0.25">
      <c r="A255" s="74" t="s">
        <v>31</v>
      </c>
      <c r="B255" s="75"/>
      <c r="C255" s="75"/>
      <c r="D255" s="43"/>
      <c r="E255" s="37">
        <f t="shared" si="3"/>
        <v>0</v>
      </c>
      <c r="F255" s="37"/>
      <c r="G255" s="37"/>
    </row>
    <row r="256" spans="1:7" s="55" customFormat="1" ht="48.75" hidden="1" customHeight="1" x14ac:dyDescent="0.25">
      <c r="A256" s="73" t="s">
        <v>128</v>
      </c>
      <c r="B256" s="73"/>
      <c r="C256" s="73"/>
      <c r="D256" s="43">
        <v>241</v>
      </c>
      <c r="E256" s="37">
        <f t="shared" si="3"/>
        <v>0</v>
      </c>
      <c r="F256" s="37"/>
      <c r="G256" s="37"/>
    </row>
    <row r="257" spans="1:8" s="55" customFormat="1" ht="19.5" hidden="1" customHeight="1" x14ac:dyDescent="0.25">
      <c r="A257" s="73" t="s">
        <v>129</v>
      </c>
      <c r="B257" s="73"/>
      <c r="C257" s="73"/>
      <c r="D257" s="43">
        <v>260</v>
      </c>
      <c r="E257" s="37">
        <f t="shared" si="3"/>
        <v>0</v>
      </c>
      <c r="F257" s="37">
        <f>F259</f>
        <v>0</v>
      </c>
      <c r="G257" s="37"/>
    </row>
    <row r="258" spans="1:8" s="55" customFormat="1" ht="19.5" hidden="1" customHeight="1" x14ac:dyDescent="0.25">
      <c r="A258" s="74" t="s">
        <v>31</v>
      </c>
      <c r="B258" s="75"/>
      <c r="C258" s="75"/>
      <c r="D258" s="43"/>
      <c r="E258" s="37">
        <f t="shared" si="3"/>
        <v>0</v>
      </c>
      <c r="F258" s="37"/>
      <c r="G258" s="37"/>
    </row>
    <row r="259" spans="1:8" s="55" customFormat="1" ht="34.5" hidden="1" customHeight="1" x14ac:dyDescent="0.25">
      <c r="A259" s="73" t="s">
        <v>130</v>
      </c>
      <c r="B259" s="73"/>
      <c r="C259" s="73"/>
      <c r="D259" s="43">
        <v>262</v>
      </c>
      <c r="E259" s="37">
        <f t="shared" si="3"/>
        <v>0</v>
      </c>
      <c r="F259" s="37"/>
      <c r="G259" s="37"/>
    </row>
    <row r="260" spans="1:8" s="55" customFormat="1" ht="19.5" hidden="1" customHeight="1" x14ac:dyDescent="0.25">
      <c r="A260" s="73" t="s">
        <v>131</v>
      </c>
      <c r="B260" s="73"/>
      <c r="C260" s="73"/>
      <c r="D260" s="43">
        <v>290</v>
      </c>
      <c r="E260" s="37">
        <f t="shared" si="3"/>
        <v>0</v>
      </c>
      <c r="F260" s="37"/>
      <c r="G260" s="37"/>
    </row>
    <row r="261" spans="1:8" s="55" customFormat="1" ht="30.75" hidden="1" customHeight="1" x14ac:dyDescent="0.25">
      <c r="A261" s="73" t="s">
        <v>132</v>
      </c>
      <c r="B261" s="73"/>
      <c r="C261" s="73"/>
      <c r="D261" s="43">
        <v>300</v>
      </c>
      <c r="E261" s="37">
        <f t="shared" si="3"/>
        <v>0</v>
      </c>
      <c r="F261" s="37">
        <f>F263+F264+F265+F266</f>
        <v>0</v>
      </c>
      <c r="G261" s="37"/>
    </row>
    <row r="262" spans="1:8" s="55" customFormat="1" ht="20.25" hidden="1" customHeight="1" x14ac:dyDescent="0.25">
      <c r="A262" s="74" t="s">
        <v>31</v>
      </c>
      <c r="B262" s="75"/>
      <c r="C262" s="75"/>
      <c r="D262" s="43"/>
      <c r="E262" s="37">
        <f t="shared" si="3"/>
        <v>0</v>
      </c>
      <c r="F262" s="37"/>
      <c r="G262" s="37"/>
    </row>
    <row r="263" spans="1:8" s="55" customFormat="1" ht="35.25" hidden="1" customHeight="1" x14ac:dyDescent="0.25">
      <c r="A263" s="73" t="s">
        <v>133</v>
      </c>
      <c r="B263" s="73"/>
      <c r="C263" s="73"/>
      <c r="D263" s="43">
        <v>310</v>
      </c>
      <c r="E263" s="37">
        <f t="shared" si="3"/>
        <v>0</v>
      </c>
      <c r="F263" s="37"/>
      <c r="G263" s="37"/>
    </row>
    <row r="264" spans="1:8" s="55" customFormat="1" ht="38.25" hidden="1" customHeight="1" x14ac:dyDescent="0.25">
      <c r="A264" s="84" t="s">
        <v>134</v>
      </c>
      <c r="B264" s="84"/>
      <c r="C264" s="84"/>
      <c r="D264" s="46">
        <v>320</v>
      </c>
      <c r="E264" s="37">
        <f t="shared" si="3"/>
        <v>0</v>
      </c>
      <c r="F264" s="40"/>
      <c r="G264" s="40"/>
    </row>
    <row r="265" spans="1:8" s="55" customFormat="1" ht="34.5" hidden="1" customHeight="1" x14ac:dyDescent="0.25">
      <c r="A265" s="84" t="s">
        <v>135</v>
      </c>
      <c r="B265" s="84"/>
      <c r="C265" s="84"/>
      <c r="D265" s="47">
        <v>330</v>
      </c>
      <c r="E265" s="37">
        <f t="shared" si="3"/>
        <v>0</v>
      </c>
      <c r="F265" s="40"/>
      <c r="G265" s="40"/>
    </row>
    <row r="266" spans="1:8" s="55" customFormat="1" ht="28.5" hidden="1" customHeight="1" x14ac:dyDescent="0.25">
      <c r="A266" s="73" t="s">
        <v>136</v>
      </c>
      <c r="B266" s="73"/>
      <c r="C266" s="73"/>
      <c r="D266" s="43">
        <v>340</v>
      </c>
      <c r="E266" s="37">
        <f t="shared" si="3"/>
        <v>0</v>
      </c>
      <c r="F266" s="40"/>
      <c r="G266" s="37"/>
    </row>
    <row r="267" spans="1:8" ht="18.75" hidden="1" customHeight="1" x14ac:dyDescent="0.25">
      <c r="A267" s="85" t="s">
        <v>160</v>
      </c>
      <c r="B267" s="86"/>
      <c r="C267" s="86"/>
      <c r="D267" s="86"/>
      <c r="E267" s="86"/>
      <c r="F267" s="86"/>
      <c r="G267" s="87"/>
    </row>
    <row r="268" spans="1:8" ht="30" hidden="1" customHeight="1" x14ac:dyDescent="0.25">
      <c r="A268" s="73" t="s">
        <v>148</v>
      </c>
      <c r="B268" s="73"/>
      <c r="C268" s="73"/>
      <c r="D268" s="36" t="s">
        <v>102</v>
      </c>
      <c r="E268" s="37"/>
      <c r="F268" s="37"/>
      <c r="G268" s="37"/>
    </row>
    <row r="269" spans="1:8" s="42" customFormat="1" hidden="1" x14ac:dyDescent="0.25">
      <c r="A269" s="96" t="s">
        <v>161</v>
      </c>
      <c r="B269" s="97"/>
      <c r="C269" s="98"/>
      <c r="D269" s="36" t="s">
        <v>102</v>
      </c>
      <c r="E269" s="38">
        <f>F269</f>
        <v>0</v>
      </c>
      <c r="F269" s="38">
        <f>SUM(F271:F273)</f>
        <v>0</v>
      </c>
      <c r="G269" s="38"/>
      <c r="H269" s="42" t="b">
        <f>F269=F119</f>
        <v>1</v>
      </c>
    </row>
    <row r="270" spans="1:8" s="42" customFormat="1" hidden="1" x14ac:dyDescent="0.25">
      <c r="A270" s="92" t="s">
        <v>162</v>
      </c>
      <c r="B270" s="93"/>
      <c r="C270" s="94"/>
      <c r="D270" s="36" t="s">
        <v>102</v>
      </c>
      <c r="E270" s="38"/>
      <c r="F270" s="38"/>
      <c r="G270" s="38"/>
    </row>
    <row r="271" spans="1:8" ht="78.75" hidden="1" customHeight="1" x14ac:dyDescent="0.25">
      <c r="A271" s="100" t="s">
        <v>163</v>
      </c>
      <c r="B271" s="101"/>
      <c r="C271" s="102"/>
      <c r="D271" s="36" t="s">
        <v>164</v>
      </c>
      <c r="E271" s="37">
        <f>F271</f>
        <v>0</v>
      </c>
      <c r="F271" s="37"/>
      <c r="G271" s="37"/>
    </row>
    <row r="272" spans="1:8" ht="83.25" hidden="1" customHeight="1" x14ac:dyDescent="0.25">
      <c r="A272" s="100" t="s">
        <v>165</v>
      </c>
      <c r="B272" s="101"/>
      <c r="C272" s="102"/>
      <c r="D272" s="36" t="s">
        <v>166</v>
      </c>
      <c r="E272" s="37">
        <f>F272</f>
        <v>0</v>
      </c>
      <c r="F272" s="37"/>
      <c r="G272" s="37"/>
    </row>
    <row r="273" spans="1:8" ht="124.5" hidden="1" customHeight="1" x14ac:dyDescent="0.25">
      <c r="A273" s="100" t="s">
        <v>167</v>
      </c>
      <c r="B273" s="101"/>
      <c r="C273" s="102"/>
      <c r="D273" s="36" t="s">
        <v>168</v>
      </c>
      <c r="E273" s="37">
        <f>F273</f>
        <v>0</v>
      </c>
      <c r="F273" s="37"/>
      <c r="G273" s="37"/>
    </row>
    <row r="274" spans="1:8" ht="36" hidden="1" customHeight="1" x14ac:dyDescent="0.25">
      <c r="A274" s="73" t="s">
        <v>150</v>
      </c>
      <c r="B274" s="73"/>
      <c r="C274" s="73"/>
      <c r="D274" s="36" t="s">
        <v>102</v>
      </c>
      <c r="E274" s="37"/>
      <c r="F274" s="37"/>
      <c r="G274" s="37"/>
    </row>
    <row r="275" spans="1:8" s="42" customFormat="1" ht="18" hidden="1" customHeight="1" x14ac:dyDescent="0.25">
      <c r="A275" s="96" t="s">
        <v>169</v>
      </c>
      <c r="B275" s="97"/>
      <c r="C275" s="98"/>
      <c r="D275" s="41">
        <v>900</v>
      </c>
      <c r="E275" s="38">
        <f>F275</f>
        <v>0</v>
      </c>
      <c r="F275" s="38">
        <f>F277+F304+F331</f>
        <v>0</v>
      </c>
      <c r="G275" s="38"/>
      <c r="H275" s="42" t="b">
        <f>F275=F269</f>
        <v>1</v>
      </c>
    </row>
    <row r="276" spans="1:8" ht="17.25" hidden="1" customHeight="1" x14ac:dyDescent="0.25">
      <c r="A276" s="73" t="s">
        <v>104</v>
      </c>
      <c r="B276" s="73"/>
      <c r="C276" s="73"/>
      <c r="D276" s="36"/>
      <c r="E276" s="38"/>
      <c r="F276" s="38"/>
      <c r="G276" s="37"/>
    </row>
    <row r="277" spans="1:8" ht="90.75" hidden="1" customHeight="1" x14ac:dyDescent="0.25">
      <c r="A277" s="92" t="str">
        <f>A271</f>
        <v>1) Обеспечение жизнедеятельности подведомственных учреждений в рамках отдельных мероприятий муниципальной программы Шушенского района "Развитие образования Шушенского района"</v>
      </c>
      <c r="B277" s="93"/>
      <c r="C277" s="94"/>
      <c r="D277" s="56" t="str">
        <f>D271</f>
        <v>078207090.129101</v>
      </c>
      <c r="E277" s="38">
        <f>F277</f>
        <v>0</v>
      </c>
      <c r="F277" s="38">
        <f>F278+F283+F291+F294+F297+F298</f>
        <v>0</v>
      </c>
      <c r="G277" s="37"/>
    </row>
    <row r="278" spans="1:8" ht="30" hidden="1" customHeight="1" x14ac:dyDescent="0.25">
      <c r="A278" s="78" t="s">
        <v>116</v>
      </c>
      <c r="B278" s="78"/>
      <c r="C278" s="78"/>
      <c r="D278" s="43">
        <v>210</v>
      </c>
      <c r="E278" s="37">
        <f>F278</f>
        <v>0</v>
      </c>
      <c r="F278" s="37">
        <f>F280+F281+F282</f>
        <v>0</v>
      </c>
      <c r="G278" s="37"/>
    </row>
    <row r="279" spans="1:8" ht="16.5" hidden="1" customHeight="1" x14ac:dyDescent="0.25">
      <c r="A279" s="74" t="s">
        <v>31</v>
      </c>
      <c r="B279" s="75"/>
      <c r="C279" s="75"/>
      <c r="D279" s="45"/>
      <c r="E279" s="37">
        <f t="shared" ref="E279:E303" si="4">F279</f>
        <v>0</v>
      </c>
      <c r="F279" s="37"/>
      <c r="G279" s="37"/>
    </row>
    <row r="280" spans="1:8" ht="16.5" hidden="1" customHeight="1" x14ac:dyDescent="0.25">
      <c r="A280" s="73" t="s">
        <v>117</v>
      </c>
      <c r="B280" s="73"/>
      <c r="C280" s="73"/>
      <c r="D280" s="43">
        <v>211</v>
      </c>
      <c r="E280" s="37">
        <f t="shared" si="4"/>
        <v>0</v>
      </c>
      <c r="F280" s="37"/>
      <c r="G280" s="37"/>
    </row>
    <row r="281" spans="1:8" ht="19.5" hidden="1" customHeight="1" x14ac:dyDescent="0.25">
      <c r="A281" s="79" t="s">
        <v>118</v>
      </c>
      <c r="B281" s="79"/>
      <c r="C281" s="79"/>
      <c r="D281" s="43">
        <v>212</v>
      </c>
      <c r="E281" s="37">
        <f t="shared" si="4"/>
        <v>0</v>
      </c>
      <c r="F281" s="37"/>
      <c r="G281" s="37"/>
    </row>
    <row r="282" spans="1:8" hidden="1" x14ac:dyDescent="0.25">
      <c r="A282" s="73" t="s">
        <v>119</v>
      </c>
      <c r="B282" s="73"/>
      <c r="C282" s="73"/>
      <c r="D282" s="43">
        <v>213</v>
      </c>
      <c r="E282" s="37">
        <f t="shared" si="4"/>
        <v>0</v>
      </c>
      <c r="F282" s="37"/>
      <c r="G282" s="37"/>
    </row>
    <row r="283" spans="1:8" ht="16.5" hidden="1" customHeight="1" x14ac:dyDescent="0.25">
      <c r="A283" s="73" t="s">
        <v>120</v>
      </c>
      <c r="B283" s="73"/>
      <c r="C283" s="73"/>
      <c r="D283" s="43">
        <v>220</v>
      </c>
      <c r="E283" s="37">
        <f t="shared" si="4"/>
        <v>0</v>
      </c>
      <c r="F283" s="37">
        <f>F285+F286+F287+F288+F289+F290+F291+F293</f>
        <v>0</v>
      </c>
      <c r="G283" s="37"/>
    </row>
    <row r="284" spans="1:8" ht="16.5" hidden="1" customHeight="1" x14ac:dyDescent="0.25">
      <c r="A284" s="74" t="s">
        <v>31</v>
      </c>
      <c r="B284" s="75"/>
      <c r="C284" s="75"/>
      <c r="D284" s="43"/>
      <c r="E284" s="37">
        <f t="shared" si="4"/>
        <v>0</v>
      </c>
      <c r="F284" s="37"/>
      <c r="G284" s="37"/>
    </row>
    <row r="285" spans="1:8" ht="13.5" hidden="1" customHeight="1" x14ac:dyDescent="0.25">
      <c r="A285" s="73" t="s">
        <v>121</v>
      </c>
      <c r="B285" s="73"/>
      <c r="C285" s="73"/>
      <c r="D285" s="43">
        <v>221</v>
      </c>
      <c r="E285" s="37">
        <f t="shared" si="4"/>
        <v>0</v>
      </c>
      <c r="F285" s="37"/>
      <c r="G285" s="37"/>
    </row>
    <row r="286" spans="1:8" ht="15.75" hidden="1" customHeight="1" x14ac:dyDescent="0.25">
      <c r="A286" s="73" t="s">
        <v>122</v>
      </c>
      <c r="B286" s="73"/>
      <c r="C286" s="73"/>
      <c r="D286" s="43">
        <v>222</v>
      </c>
      <c r="E286" s="37">
        <f t="shared" si="4"/>
        <v>0</v>
      </c>
      <c r="F286" s="37"/>
      <c r="G286" s="37"/>
    </row>
    <row r="287" spans="1:8" ht="14.25" hidden="1" customHeight="1" x14ac:dyDescent="0.25">
      <c r="A287" s="73" t="s">
        <v>123</v>
      </c>
      <c r="B287" s="73"/>
      <c r="C287" s="73"/>
      <c r="D287" s="43">
        <v>223</v>
      </c>
      <c r="E287" s="37">
        <f t="shared" si="4"/>
        <v>0</v>
      </c>
      <c r="F287" s="37"/>
      <c r="G287" s="37"/>
    </row>
    <row r="288" spans="1:8" ht="30" hidden="1" customHeight="1" x14ac:dyDescent="0.25">
      <c r="A288" s="73" t="s">
        <v>124</v>
      </c>
      <c r="B288" s="73"/>
      <c r="C288" s="73"/>
      <c r="D288" s="43">
        <v>224</v>
      </c>
      <c r="E288" s="37">
        <f t="shared" si="4"/>
        <v>0</v>
      </c>
      <c r="F288" s="37"/>
      <c r="G288" s="37"/>
    </row>
    <row r="289" spans="1:7" ht="30.75" hidden="1" customHeight="1" x14ac:dyDescent="0.25">
      <c r="A289" s="73" t="s">
        <v>125</v>
      </c>
      <c r="B289" s="73"/>
      <c r="C289" s="73"/>
      <c r="D289" s="43">
        <v>225</v>
      </c>
      <c r="E289" s="37">
        <f t="shared" si="4"/>
        <v>0</v>
      </c>
      <c r="F289" s="37"/>
      <c r="G289" s="37"/>
    </row>
    <row r="290" spans="1:7" ht="15.75" hidden="1" customHeight="1" x14ac:dyDescent="0.25">
      <c r="A290" s="73" t="s">
        <v>126</v>
      </c>
      <c r="B290" s="73"/>
      <c r="C290" s="73"/>
      <c r="D290" s="43">
        <v>226</v>
      </c>
      <c r="E290" s="37">
        <f t="shared" si="4"/>
        <v>0</v>
      </c>
      <c r="F290" s="37"/>
      <c r="G290" s="37"/>
    </row>
    <row r="291" spans="1:7" ht="32.25" hidden="1" customHeight="1" x14ac:dyDescent="0.25">
      <c r="A291" s="73" t="s">
        <v>127</v>
      </c>
      <c r="B291" s="73"/>
      <c r="C291" s="73"/>
      <c r="D291" s="43">
        <v>240</v>
      </c>
      <c r="E291" s="37">
        <f t="shared" si="4"/>
        <v>0</v>
      </c>
      <c r="F291" s="37">
        <f>F293</f>
        <v>0</v>
      </c>
      <c r="G291" s="37"/>
    </row>
    <row r="292" spans="1:7" ht="14.25" hidden="1" customHeight="1" x14ac:dyDescent="0.25">
      <c r="A292" s="74" t="s">
        <v>31</v>
      </c>
      <c r="B292" s="75"/>
      <c r="C292" s="75"/>
      <c r="D292" s="43"/>
      <c r="E292" s="37">
        <f t="shared" si="4"/>
        <v>0</v>
      </c>
      <c r="F292" s="37"/>
      <c r="G292" s="37"/>
    </row>
    <row r="293" spans="1:7" ht="45" hidden="1" customHeight="1" x14ac:dyDescent="0.25">
      <c r="A293" s="73" t="s">
        <v>128</v>
      </c>
      <c r="B293" s="73"/>
      <c r="C293" s="73"/>
      <c r="D293" s="43">
        <v>241</v>
      </c>
      <c r="E293" s="37">
        <f t="shared" si="4"/>
        <v>0</v>
      </c>
      <c r="F293" s="37"/>
      <c r="G293" s="37"/>
    </row>
    <row r="294" spans="1:7" ht="19.5" hidden="1" customHeight="1" x14ac:dyDescent="0.25">
      <c r="A294" s="73" t="s">
        <v>129</v>
      </c>
      <c r="B294" s="73"/>
      <c r="C294" s="73"/>
      <c r="D294" s="43">
        <v>260</v>
      </c>
      <c r="E294" s="37">
        <f t="shared" si="4"/>
        <v>0</v>
      </c>
      <c r="F294" s="37">
        <f>F296</f>
        <v>0</v>
      </c>
      <c r="G294" s="37"/>
    </row>
    <row r="295" spans="1:7" ht="19.5" hidden="1" customHeight="1" x14ac:dyDescent="0.25">
      <c r="A295" s="74" t="s">
        <v>31</v>
      </c>
      <c r="B295" s="75"/>
      <c r="C295" s="75"/>
      <c r="D295" s="43"/>
      <c r="E295" s="37">
        <f t="shared" si="4"/>
        <v>0</v>
      </c>
      <c r="F295" s="37"/>
      <c r="G295" s="37"/>
    </row>
    <row r="296" spans="1:7" ht="34.5" hidden="1" customHeight="1" x14ac:dyDescent="0.25">
      <c r="A296" s="73" t="s">
        <v>130</v>
      </c>
      <c r="B296" s="73"/>
      <c r="C296" s="73"/>
      <c r="D296" s="43">
        <v>262</v>
      </c>
      <c r="E296" s="37">
        <f t="shared" si="4"/>
        <v>0</v>
      </c>
      <c r="F296" s="37"/>
      <c r="G296" s="37"/>
    </row>
    <row r="297" spans="1:7" ht="19.5" hidden="1" customHeight="1" x14ac:dyDescent="0.25">
      <c r="A297" s="73" t="s">
        <v>131</v>
      </c>
      <c r="B297" s="73"/>
      <c r="C297" s="73"/>
      <c r="D297" s="43">
        <v>290</v>
      </c>
      <c r="E297" s="37">
        <f t="shared" si="4"/>
        <v>0</v>
      </c>
      <c r="F297" s="37"/>
      <c r="G297" s="37"/>
    </row>
    <row r="298" spans="1:7" hidden="1" x14ac:dyDescent="0.25">
      <c r="A298" s="73" t="s">
        <v>132</v>
      </c>
      <c r="B298" s="73"/>
      <c r="C298" s="73"/>
      <c r="D298" s="43">
        <v>300</v>
      </c>
      <c r="E298" s="37">
        <f t="shared" si="4"/>
        <v>0</v>
      </c>
      <c r="F298" s="37">
        <f>F300+F301+F302+F303</f>
        <v>0</v>
      </c>
      <c r="G298" s="37"/>
    </row>
    <row r="299" spans="1:7" hidden="1" x14ac:dyDescent="0.25">
      <c r="A299" s="74" t="s">
        <v>31</v>
      </c>
      <c r="B299" s="75"/>
      <c r="C299" s="75"/>
      <c r="D299" s="43"/>
      <c r="E299" s="37">
        <f t="shared" si="4"/>
        <v>0</v>
      </c>
      <c r="F299" s="37"/>
      <c r="G299" s="37"/>
    </row>
    <row r="300" spans="1:7" ht="30.75" hidden="1" customHeight="1" x14ac:dyDescent="0.25">
      <c r="A300" s="73" t="s">
        <v>133</v>
      </c>
      <c r="B300" s="73"/>
      <c r="C300" s="73"/>
      <c r="D300" s="43">
        <v>310</v>
      </c>
      <c r="E300" s="37">
        <f t="shared" si="4"/>
        <v>0</v>
      </c>
      <c r="F300" s="37"/>
      <c r="G300" s="37"/>
    </row>
    <row r="301" spans="1:7" ht="29.25" hidden="1" customHeight="1" x14ac:dyDescent="0.25">
      <c r="A301" s="84" t="s">
        <v>134</v>
      </c>
      <c r="B301" s="84"/>
      <c r="C301" s="84"/>
      <c r="D301" s="46">
        <v>320</v>
      </c>
      <c r="E301" s="37">
        <f t="shared" si="4"/>
        <v>0</v>
      </c>
      <c r="F301" s="40"/>
      <c r="G301" s="40"/>
    </row>
    <row r="302" spans="1:7" ht="32.25" hidden="1" customHeight="1" x14ac:dyDescent="0.25">
      <c r="A302" s="84" t="s">
        <v>135</v>
      </c>
      <c r="B302" s="84"/>
      <c r="C302" s="84"/>
      <c r="D302" s="47">
        <v>330</v>
      </c>
      <c r="E302" s="37">
        <f t="shared" si="4"/>
        <v>0</v>
      </c>
      <c r="F302" s="40"/>
      <c r="G302" s="40"/>
    </row>
    <row r="303" spans="1:7" hidden="1" x14ac:dyDescent="0.25">
      <c r="A303" s="73" t="s">
        <v>136</v>
      </c>
      <c r="B303" s="73"/>
      <c r="C303" s="73"/>
      <c r="D303" s="43">
        <v>340</v>
      </c>
      <c r="E303" s="37">
        <f t="shared" si="4"/>
        <v>0</v>
      </c>
      <c r="F303" s="40"/>
      <c r="G303" s="37"/>
    </row>
    <row r="304" spans="1:7" ht="96.75" hidden="1" customHeight="1" x14ac:dyDescent="0.25">
      <c r="A304" s="92" t="str">
        <f>A272</f>
        <v>2) Реализация мероприятий по проведению обязательных энергетических обследований муниципальных учреждений Красноярского края по контрактам (договорам), заключенным в 2012 году</v>
      </c>
      <c r="B304" s="93"/>
      <c r="C304" s="94"/>
      <c r="D304" s="56" t="str">
        <f>D272</f>
        <v>078200005226207</v>
      </c>
      <c r="E304" s="38">
        <f>F304</f>
        <v>0</v>
      </c>
      <c r="F304" s="38">
        <f>F305+F310+F318+F321+F324+F325</f>
        <v>0</v>
      </c>
      <c r="G304" s="37"/>
    </row>
    <row r="305" spans="1:7" ht="30" hidden="1" customHeight="1" x14ac:dyDescent="0.25">
      <c r="A305" s="78" t="s">
        <v>116</v>
      </c>
      <c r="B305" s="78"/>
      <c r="C305" s="78"/>
      <c r="D305" s="43">
        <v>210</v>
      </c>
      <c r="E305" s="37">
        <f>F305</f>
        <v>0</v>
      </c>
      <c r="F305" s="37">
        <f>F307+F308+F309</f>
        <v>0</v>
      </c>
      <c r="G305" s="37"/>
    </row>
    <row r="306" spans="1:7" ht="16.5" hidden="1" customHeight="1" x14ac:dyDescent="0.25">
      <c r="A306" s="74" t="s">
        <v>31</v>
      </c>
      <c r="B306" s="75"/>
      <c r="C306" s="75"/>
      <c r="D306" s="45"/>
      <c r="E306" s="37">
        <f t="shared" ref="E306:E330" si="5">F306</f>
        <v>0</v>
      </c>
      <c r="F306" s="37"/>
      <c r="G306" s="37"/>
    </row>
    <row r="307" spans="1:7" ht="16.5" hidden="1" customHeight="1" x14ac:dyDescent="0.25">
      <c r="A307" s="73" t="s">
        <v>117</v>
      </c>
      <c r="B307" s="73"/>
      <c r="C307" s="73"/>
      <c r="D307" s="43">
        <v>211</v>
      </c>
      <c r="E307" s="37">
        <f t="shared" si="5"/>
        <v>0</v>
      </c>
      <c r="F307" s="37"/>
      <c r="G307" s="37"/>
    </row>
    <row r="308" spans="1:7" ht="19.5" hidden="1" customHeight="1" x14ac:dyDescent="0.25">
      <c r="A308" s="79" t="s">
        <v>118</v>
      </c>
      <c r="B308" s="79"/>
      <c r="C308" s="79"/>
      <c r="D308" s="43">
        <v>212</v>
      </c>
      <c r="E308" s="37">
        <f t="shared" si="5"/>
        <v>0</v>
      </c>
      <c r="F308" s="37"/>
      <c r="G308" s="37"/>
    </row>
    <row r="309" spans="1:7" hidden="1" x14ac:dyDescent="0.25">
      <c r="A309" s="73" t="s">
        <v>119</v>
      </c>
      <c r="B309" s="73"/>
      <c r="C309" s="73"/>
      <c r="D309" s="43">
        <v>213</v>
      </c>
      <c r="E309" s="37">
        <f t="shared" si="5"/>
        <v>0</v>
      </c>
      <c r="F309" s="37"/>
      <c r="G309" s="37"/>
    </row>
    <row r="310" spans="1:7" ht="16.5" hidden="1" customHeight="1" x14ac:dyDescent="0.25">
      <c r="A310" s="73" t="s">
        <v>120</v>
      </c>
      <c r="B310" s="73"/>
      <c r="C310" s="73"/>
      <c r="D310" s="43">
        <v>220</v>
      </c>
      <c r="E310" s="37">
        <f t="shared" si="5"/>
        <v>0</v>
      </c>
      <c r="F310" s="37">
        <f>F312+F313+F314+F315+F316+F317+F318+F320</f>
        <v>0</v>
      </c>
      <c r="G310" s="37"/>
    </row>
    <row r="311" spans="1:7" ht="16.5" hidden="1" customHeight="1" x14ac:dyDescent="0.25">
      <c r="A311" s="74" t="s">
        <v>31</v>
      </c>
      <c r="B311" s="75"/>
      <c r="C311" s="75"/>
      <c r="D311" s="43"/>
      <c r="E311" s="37">
        <f t="shared" si="5"/>
        <v>0</v>
      </c>
      <c r="F311" s="37"/>
      <c r="G311" s="37"/>
    </row>
    <row r="312" spans="1:7" ht="13.5" hidden="1" customHeight="1" x14ac:dyDescent="0.25">
      <c r="A312" s="73" t="s">
        <v>121</v>
      </c>
      <c r="B312" s="73"/>
      <c r="C312" s="73"/>
      <c r="D312" s="43">
        <v>221</v>
      </c>
      <c r="E312" s="37">
        <f t="shared" si="5"/>
        <v>0</v>
      </c>
      <c r="F312" s="37"/>
      <c r="G312" s="37"/>
    </row>
    <row r="313" spans="1:7" ht="15.75" hidden="1" customHeight="1" x14ac:dyDescent="0.25">
      <c r="A313" s="73" t="s">
        <v>122</v>
      </c>
      <c r="B313" s="73"/>
      <c r="C313" s="73"/>
      <c r="D313" s="43">
        <v>222</v>
      </c>
      <c r="E313" s="37">
        <f t="shared" si="5"/>
        <v>0</v>
      </c>
      <c r="F313" s="37"/>
      <c r="G313" s="37"/>
    </row>
    <row r="314" spans="1:7" ht="14.25" hidden="1" customHeight="1" x14ac:dyDescent="0.25">
      <c r="A314" s="73" t="s">
        <v>123</v>
      </c>
      <c r="B314" s="73"/>
      <c r="C314" s="73"/>
      <c r="D314" s="43">
        <v>223</v>
      </c>
      <c r="E314" s="37">
        <f t="shared" si="5"/>
        <v>0</v>
      </c>
      <c r="F314" s="37"/>
      <c r="G314" s="37"/>
    </row>
    <row r="315" spans="1:7" ht="30" hidden="1" customHeight="1" x14ac:dyDescent="0.25">
      <c r="A315" s="73" t="s">
        <v>124</v>
      </c>
      <c r="B315" s="73"/>
      <c r="C315" s="73"/>
      <c r="D315" s="43">
        <v>224</v>
      </c>
      <c r="E315" s="37">
        <f t="shared" si="5"/>
        <v>0</v>
      </c>
      <c r="F315" s="37"/>
      <c r="G315" s="37"/>
    </row>
    <row r="316" spans="1:7" hidden="1" x14ac:dyDescent="0.25">
      <c r="A316" s="73" t="s">
        <v>125</v>
      </c>
      <c r="B316" s="73"/>
      <c r="C316" s="73"/>
      <c r="D316" s="43">
        <v>225</v>
      </c>
      <c r="E316" s="37">
        <f t="shared" si="5"/>
        <v>0</v>
      </c>
      <c r="F316" s="37"/>
      <c r="G316" s="37"/>
    </row>
    <row r="317" spans="1:7" ht="15.75" hidden="1" customHeight="1" x14ac:dyDescent="0.25">
      <c r="A317" s="73" t="s">
        <v>126</v>
      </c>
      <c r="B317" s="73"/>
      <c r="C317" s="73"/>
      <c r="D317" s="43">
        <v>226</v>
      </c>
      <c r="E317" s="37">
        <f t="shared" si="5"/>
        <v>0</v>
      </c>
      <c r="F317" s="37"/>
      <c r="G317" s="37"/>
    </row>
    <row r="318" spans="1:7" ht="32.25" hidden="1" customHeight="1" x14ac:dyDescent="0.25">
      <c r="A318" s="73" t="s">
        <v>127</v>
      </c>
      <c r="B318" s="73"/>
      <c r="C318" s="73"/>
      <c r="D318" s="43">
        <v>240</v>
      </c>
      <c r="E318" s="37">
        <f t="shared" si="5"/>
        <v>0</v>
      </c>
      <c r="F318" s="37">
        <f>F320</f>
        <v>0</v>
      </c>
      <c r="G318" s="37"/>
    </row>
    <row r="319" spans="1:7" ht="14.25" hidden="1" customHeight="1" x14ac:dyDescent="0.25">
      <c r="A319" s="74" t="s">
        <v>31</v>
      </c>
      <c r="B319" s="75"/>
      <c r="C319" s="75"/>
      <c r="D319" s="43"/>
      <c r="E319" s="37">
        <f t="shared" si="5"/>
        <v>0</v>
      </c>
      <c r="F319" s="37"/>
      <c r="G319" s="37"/>
    </row>
    <row r="320" spans="1:7" ht="45" hidden="1" customHeight="1" x14ac:dyDescent="0.25">
      <c r="A320" s="73" t="s">
        <v>128</v>
      </c>
      <c r="B320" s="73"/>
      <c r="C320" s="73"/>
      <c r="D320" s="43">
        <v>241</v>
      </c>
      <c r="E320" s="37">
        <f t="shared" si="5"/>
        <v>0</v>
      </c>
      <c r="F320" s="37"/>
      <c r="G320" s="37"/>
    </row>
    <row r="321" spans="1:7" ht="19.5" hidden="1" customHeight="1" x14ac:dyDescent="0.25">
      <c r="A321" s="73" t="s">
        <v>129</v>
      </c>
      <c r="B321" s="73"/>
      <c r="C321" s="73"/>
      <c r="D321" s="43">
        <v>260</v>
      </c>
      <c r="E321" s="37">
        <f t="shared" si="5"/>
        <v>0</v>
      </c>
      <c r="F321" s="37">
        <f>F323</f>
        <v>0</v>
      </c>
      <c r="G321" s="37"/>
    </row>
    <row r="322" spans="1:7" ht="19.5" hidden="1" customHeight="1" x14ac:dyDescent="0.25">
      <c r="A322" s="74" t="s">
        <v>31</v>
      </c>
      <c r="B322" s="75"/>
      <c r="C322" s="75"/>
      <c r="D322" s="43"/>
      <c r="E322" s="37">
        <f t="shared" si="5"/>
        <v>0</v>
      </c>
      <c r="F322" s="37"/>
      <c r="G322" s="37"/>
    </row>
    <row r="323" spans="1:7" ht="34.5" hidden="1" customHeight="1" x14ac:dyDescent="0.25">
      <c r="A323" s="73" t="s">
        <v>130</v>
      </c>
      <c r="B323" s="73"/>
      <c r="C323" s="73"/>
      <c r="D323" s="43">
        <v>262</v>
      </c>
      <c r="E323" s="37">
        <f t="shared" si="5"/>
        <v>0</v>
      </c>
      <c r="F323" s="37"/>
      <c r="G323" s="37"/>
    </row>
    <row r="324" spans="1:7" ht="19.5" hidden="1" customHeight="1" x14ac:dyDescent="0.25">
      <c r="A324" s="73" t="s">
        <v>131</v>
      </c>
      <c r="B324" s="73"/>
      <c r="C324" s="73"/>
      <c r="D324" s="43">
        <v>290</v>
      </c>
      <c r="E324" s="37">
        <f t="shared" si="5"/>
        <v>0</v>
      </c>
      <c r="F324" s="37"/>
      <c r="G324" s="37"/>
    </row>
    <row r="325" spans="1:7" hidden="1" x14ac:dyDescent="0.25">
      <c r="A325" s="73" t="s">
        <v>132</v>
      </c>
      <c r="B325" s="73"/>
      <c r="C325" s="73"/>
      <c r="D325" s="43">
        <v>300</v>
      </c>
      <c r="E325" s="37">
        <f t="shared" si="5"/>
        <v>0</v>
      </c>
      <c r="F325" s="37">
        <f>F327+F328+F329+F330</f>
        <v>0</v>
      </c>
      <c r="G325" s="37"/>
    </row>
    <row r="326" spans="1:7" ht="20.25" hidden="1" customHeight="1" x14ac:dyDescent="0.25">
      <c r="A326" s="74" t="s">
        <v>31</v>
      </c>
      <c r="B326" s="75"/>
      <c r="C326" s="75"/>
      <c r="D326" s="43"/>
      <c r="E326" s="37">
        <f t="shared" si="5"/>
        <v>0</v>
      </c>
      <c r="F326" s="37"/>
      <c r="G326" s="37"/>
    </row>
    <row r="327" spans="1:7" ht="30.75" hidden="1" customHeight="1" x14ac:dyDescent="0.25">
      <c r="A327" s="73" t="s">
        <v>133</v>
      </c>
      <c r="B327" s="73"/>
      <c r="C327" s="73"/>
      <c r="D327" s="43">
        <v>310</v>
      </c>
      <c r="E327" s="37">
        <f t="shared" si="5"/>
        <v>0</v>
      </c>
      <c r="F327" s="37"/>
      <c r="G327" s="37"/>
    </row>
    <row r="328" spans="1:7" ht="29.25" hidden="1" customHeight="1" x14ac:dyDescent="0.25">
      <c r="A328" s="84" t="s">
        <v>134</v>
      </c>
      <c r="B328" s="84"/>
      <c r="C328" s="84"/>
      <c r="D328" s="46">
        <v>320</v>
      </c>
      <c r="E328" s="37">
        <f t="shared" si="5"/>
        <v>0</v>
      </c>
      <c r="F328" s="40"/>
      <c r="G328" s="40"/>
    </row>
    <row r="329" spans="1:7" ht="32.25" hidden="1" customHeight="1" x14ac:dyDescent="0.25">
      <c r="A329" s="84" t="s">
        <v>135</v>
      </c>
      <c r="B329" s="84"/>
      <c r="C329" s="84"/>
      <c r="D329" s="47">
        <v>330</v>
      </c>
      <c r="E329" s="37">
        <f t="shared" si="5"/>
        <v>0</v>
      </c>
      <c r="F329" s="40"/>
      <c r="G329" s="40"/>
    </row>
    <row r="330" spans="1:7" ht="28.5" hidden="1" customHeight="1" x14ac:dyDescent="0.25">
      <c r="A330" s="73" t="s">
        <v>136</v>
      </c>
      <c r="B330" s="73"/>
      <c r="C330" s="73"/>
      <c r="D330" s="43">
        <v>340</v>
      </c>
      <c r="E330" s="37">
        <f t="shared" si="5"/>
        <v>0</v>
      </c>
      <c r="F330" s="40"/>
      <c r="G330" s="37"/>
    </row>
    <row r="331" spans="1:7" ht="124.5" hidden="1" customHeight="1" x14ac:dyDescent="0.25">
      <c r="A331" s="92" t="str">
        <f>A273</f>
        <v>3) Софинансирование на реализацию мероприятий по проведению обязательных энергетических обследований муниципальных учреждений края по контрактам (договорам), заключенным в 2012 году, за счет средств районного бюджета</v>
      </c>
      <c r="B331" s="93"/>
      <c r="C331" s="94"/>
      <c r="D331" s="56" t="str">
        <f>D273</f>
        <v>078200009226207</v>
      </c>
      <c r="E331" s="38">
        <f>F331</f>
        <v>0</v>
      </c>
      <c r="F331" s="38">
        <f>F332+F337+F345+F348+F351+F352</f>
        <v>0</v>
      </c>
      <c r="G331" s="37"/>
    </row>
    <row r="332" spans="1:7" ht="30" hidden="1" customHeight="1" x14ac:dyDescent="0.25">
      <c r="A332" s="78" t="s">
        <v>116</v>
      </c>
      <c r="B332" s="78"/>
      <c r="C332" s="78"/>
      <c r="D332" s="43">
        <v>210</v>
      </c>
      <c r="E332" s="37">
        <f>F332</f>
        <v>0</v>
      </c>
      <c r="F332" s="37">
        <f>F334+F335+F336</f>
        <v>0</v>
      </c>
      <c r="G332" s="37"/>
    </row>
    <row r="333" spans="1:7" ht="16.5" hidden="1" customHeight="1" x14ac:dyDescent="0.25">
      <c r="A333" s="74" t="s">
        <v>31</v>
      </c>
      <c r="B333" s="75"/>
      <c r="C333" s="75"/>
      <c r="D333" s="45"/>
      <c r="E333" s="37">
        <f t="shared" ref="E333:E357" si="6">F333</f>
        <v>0</v>
      </c>
      <c r="F333" s="37"/>
      <c r="G333" s="37"/>
    </row>
    <row r="334" spans="1:7" ht="16.5" hidden="1" customHeight="1" x14ac:dyDescent="0.25">
      <c r="A334" s="73" t="s">
        <v>117</v>
      </c>
      <c r="B334" s="73"/>
      <c r="C334" s="73"/>
      <c r="D334" s="43">
        <v>211</v>
      </c>
      <c r="E334" s="37">
        <f t="shared" si="6"/>
        <v>0</v>
      </c>
      <c r="F334" s="37"/>
      <c r="G334" s="37"/>
    </row>
    <row r="335" spans="1:7" ht="19.5" hidden="1" customHeight="1" x14ac:dyDescent="0.25">
      <c r="A335" s="79" t="s">
        <v>118</v>
      </c>
      <c r="B335" s="79"/>
      <c r="C335" s="79"/>
      <c r="D335" s="43">
        <v>212</v>
      </c>
      <c r="E335" s="37">
        <f t="shared" si="6"/>
        <v>0</v>
      </c>
      <c r="F335" s="37"/>
      <c r="G335" s="37"/>
    </row>
    <row r="336" spans="1:7" hidden="1" x14ac:dyDescent="0.25">
      <c r="A336" s="73" t="s">
        <v>119</v>
      </c>
      <c r="B336" s="73"/>
      <c r="C336" s="73"/>
      <c r="D336" s="43">
        <v>213</v>
      </c>
      <c r="E336" s="37">
        <f t="shared" si="6"/>
        <v>0</v>
      </c>
      <c r="F336" s="37"/>
      <c r="G336" s="37"/>
    </row>
    <row r="337" spans="1:7" ht="16.5" hidden="1" customHeight="1" x14ac:dyDescent="0.25">
      <c r="A337" s="73" t="s">
        <v>120</v>
      </c>
      <c r="B337" s="73"/>
      <c r="C337" s="73"/>
      <c r="D337" s="43">
        <v>220</v>
      </c>
      <c r="E337" s="37">
        <f t="shared" si="6"/>
        <v>0</v>
      </c>
      <c r="F337" s="37">
        <f>F339+F340+F341+F342+F343+F344+F345+F347</f>
        <v>0</v>
      </c>
      <c r="G337" s="37"/>
    </row>
    <row r="338" spans="1:7" ht="16.5" hidden="1" customHeight="1" x14ac:dyDescent="0.25">
      <c r="A338" s="74" t="s">
        <v>31</v>
      </c>
      <c r="B338" s="75"/>
      <c r="C338" s="75"/>
      <c r="D338" s="43"/>
      <c r="E338" s="37">
        <f t="shared" si="6"/>
        <v>0</v>
      </c>
      <c r="F338" s="37"/>
      <c r="G338" s="37"/>
    </row>
    <row r="339" spans="1:7" ht="13.5" hidden="1" customHeight="1" x14ac:dyDescent="0.25">
      <c r="A339" s="73" t="s">
        <v>121</v>
      </c>
      <c r="B339" s="73"/>
      <c r="C339" s="73"/>
      <c r="D339" s="43">
        <v>221</v>
      </c>
      <c r="E339" s="37">
        <f t="shared" si="6"/>
        <v>0</v>
      </c>
      <c r="F339" s="37"/>
      <c r="G339" s="37"/>
    </row>
    <row r="340" spans="1:7" ht="15.75" hidden="1" customHeight="1" x14ac:dyDescent="0.25">
      <c r="A340" s="73" t="s">
        <v>122</v>
      </c>
      <c r="B340" s="73"/>
      <c r="C340" s="73"/>
      <c r="D340" s="43">
        <v>222</v>
      </c>
      <c r="E340" s="37">
        <f t="shared" si="6"/>
        <v>0</v>
      </c>
      <c r="F340" s="37"/>
      <c r="G340" s="37"/>
    </row>
    <row r="341" spans="1:7" ht="14.25" hidden="1" customHeight="1" x14ac:dyDescent="0.25">
      <c r="A341" s="73" t="s">
        <v>123</v>
      </c>
      <c r="B341" s="73"/>
      <c r="C341" s="73"/>
      <c r="D341" s="43">
        <v>223</v>
      </c>
      <c r="E341" s="37">
        <f t="shared" si="6"/>
        <v>0</v>
      </c>
      <c r="F341" s="37"/>
      <c r="G341" s="37"/>
    </row>
    <row r="342" spans="1:7" ht="30" hidden="1" customHeight="1" x14ac:dyDescent="0.25">
      <c r="A342" s="73" t="s">
        <v>124</v>
      </c>
      <c r="B342" s="73"/>
      <c r="C342" s="73"/>
      <c r="D342" s="43">
        <v>224</v>
      </c>
      <c r="E342" s="37">
        <f t="shared" si="6"/>
        <v>0</v>
      </c>
      <c r="F342" s="37"/>
      <c r="G342" s="37"/>
    </row>
    <row r="343" spans="1:7" hidden="1" x14ac:dyDescent="0.25">
      <c r="A343" s="73" t="s">
        <v>125</v>
      </c>
      <c r="B343" s="73"/>
      <c r="C343" s="73"/>
      <c r="D343" s="43">
        <v>225</v>
      </c>
      <c r="E343" s="37">
        <f t="shared" si="6"/>
        <v>0</v>
      </c>
      <c r="F343" s="37"/>
      <c r="G343" s="37"/>
    </row>
    <row r="344" spans="1:7" ht="15.75" hidden="1" customHeight="1" x14ac:dyDescent="0.25">
      <c r="A344" s="73" t="s">
        <v>126</v>
      </c>
      <c r="B344" s="73"/>
      <c r="C344" s="73"/>
      <c r="D344" s="43">
        <v>226</v>
      </c>
      <c r="E344" s="37">
        <f t="shared" si="6"/>
        <v>0</v>
      </c>
      <c r="F344" s="37"/>
      <c r="G344" s="37"/>
    </row>
    <row r="345" spans="1:7" ht="32.25" hidden="1" customHeight="1" x14ac:dyDescent="0.25">
      <c r="A345" s="73" t="s">
        <v>127</v>
      </c>
      <c r="B345" s="73"/>
      <c r="C345" s="73"/>
      <c r="D345" s="43">
        <v>240</v>
      </c>
      <c r="E345" s="37">
        <f t="shared" si="6"/>
        <v>0</v>
      </c>
      <c r="F345" s="37">
        <f>F347</f>
        <v>0</v>
      </c>
      <c r="G345" s="37"/>
    </row>
    <row r="346" spans="1:7" ht="14.25" hidden="1" customHeight="1" x14ac:dyDescent="0.25">
      <c r="A346" s="74" t="s">
        <v>31</v>
      </c>
      <c r="B346" s="75"/>
      <c r="C346" s="75"/>
      <c r="D346" s="43"/>
      <c r="E346" s="37">
        <f t="shared" si="6"/>
        <v>0</v>
      </c>
      <c r="F346" s="37"/>
      <c r="G346" s="37"/>
    </row>
    <row r="347" spans="1:7" ht="45" hidden="1" customHeight="1" x14ac:dyDescent="0.25">
      <c r="A347" s="73" t="s">
        <v>128</v>
      </c>
      <c r="B347" s="73"/>
      <c r="C347" s="73"/>
      <c r="D347" s="43">
        <v>241</v>
      </c>
      <c r="E347" s="37">
        <f t="shared" si="6"/>
        <v>0</v>
      </c>
      <c r="F347" s="37"/>
      <c r="G347" s="37"/>
    </row>
    <row r="348" spans="1:7" ht="19.5" hidden="1" customHeight="1" x14ac:dyDescent="0.25">
      <c r="A348" s="73" t="s">
        <v>129</v>
      </c>
      <c r="B348" s="73"/>
      <c r="C348" s="73"/>
      <c r="D348" s="43">
        <v>260</v>
      </c>
      <c r="E348" s="37">
        <f t="shared" si="6"/>
        <v>0</v>
      </c>
      <c r="F348" s="37">
        <f>F350</f>
        <v>0</v>
      </c>
      <c r="G348" s="37"/>
    </row>
    <row r="349" spans="1:7" ht="19.5" hidden="1" customHeight="1" x14ac:dyDescent="0.25">
      <c r="A349" s="74" t="s">
        <v>31</v>
      </c>
      <c r="B349" s="75"/>
      <c r="C349" s="75"/>
      <c r="D349" s="43"/>
      <c r="E349" s="37">
        <f t="shared" si="6"/>
        <v>0</v>
      </c>
      <c r="F349" s="37"/>
      <c r="G349" s="37"/>
    </row>
    <row r="350" spans="1:7" ht="34.5" hidden="1" customHeight="1" x14ac:dyDescent="0.25">
      <c r="A350" s="73" t="s">
        <v>130</v>
      </c>
      <c r="B350" s="73"/>
      <c r="C350" s="73"/>
      <c r="D350" s="43">
        <v>262</v>
      </c>
      <c r="E350" s="37">
        <f t="shared" si="6"/>
        <v>0</v>
      </c>
      <c r="F350" s="37"/>
      <c r="G350" s="37"/>
    </row>
    <row r="351" spans="1:7" ht="19.5" hidden="1" customHeight="1" x14ac:dyDescent="0.25">
      <c r="A351" s="73" t="s">
        <v>131</v>
      </c>
      <c r="B351" s="73"/>
      <c r="C351" s="73"/>
      <c r="D351" s="43">
        <v>290</v>
      </c>
      <c r="E351" s="37">
        <f t="shared" si="6"/>
        <v>0</v>
      </c>
      <c r="F351" s="37"/>
      <c r="G351" s="37"/>
    </row>
    <row r="352" spans="1:7" hidden="1" x14ac:dyDescent="0.25">
      <c r="A352" s="73" t="s">
        <v>132</v>
      </c>
      <c r="B352" s="73"/>
      <c r="C352" s="73"/>
      <c r="D352" s="43">
        <v>300</v>
      </c>
      <c r="E352" s="37">
        <f t="shared" si="6"/>
        <v>0</v>
      </c>
      <c r="F352" s="37">
        <f>F354+F355+F356+F357</f>
        <v>0</v>
      </c>
      <c r="G352" s="37"/>
    </row>
    <row r="353" spans="1:7" ht="20.25" hidden="1" customHeight="1" x14ac:dyDescent="0.25">
      <c r="A353" s="74" t="s">
        <v>31</v>
      </c>
      <c r="B353" s="75"/>
      <c r="C353" s="75"/>
      <c r="D353" s="43"/>
      <c r="E353" s="37">
        <f t="shared" si="6"/>
        <v>0</v>
      </c>
      <c r="F353" s="37"/>
      <c r="G353" s="37"/>
    </row>
    <row r="354" spans="1:7" ht="30.75" hidden="1" customHeight="1" x14ac:dyDescent="0.25">
      <c r="A354" s="73" t="s">
        <v>133</v>
      </c>
      <c r="B354" s="73"/>
      <c r="C354" s="73"/>
      <c r="D354" s="43">
        <v>310</v>
      </c>
      <c r="E354" s="37">
        <f t="shared" si="6"/>
        <v>0</v>
      </c>
      <c r="F354" s="37"/>
      <c r="G354" s="37"/>
    </row>
    <row r="355" spans="1:7" ht="29.25" hidden="1" customHeight="1" x14ac:dyDescent="0.25">
      <c r="A355" s="84" t="s">
        <v>134</v>
      </c>
      <c r="B355" s="84"/>
      <c r="C355" s="84"/>
      <c r="D355" s="46">
        <v>320</v>
      </c>
      <c r="E355" s="37">
        <f t="shared" si="6"/>
        <v>0</v>
      </c>
      <c r="F355" s="40"/>
      <c r="G355" s="40"/>
    </row>
    <row r="356" spans="1:7" ht="32.25" hidden="1" customHeight="1" x14ac:dyDescent="0.25">
      <c r="A356" s="84" t="s">
        <v>135</v>
      </c>
      <c r="B356" s="84"/>
      <c r="C356" s="84"/>
      <c r="D356" s="47">
        <v>330</v>
      </c>
      <c r="E356" s="37">
        <f t="shared" si="6"/>
        <v>0</v>
      </c>
      <c r="F356" s="40"/>
      <c r="G356" s="40"/>
    </row>
    <row r="357" spans="1:7" ht="28.5" hidden="1" customHeight="1" x14ac:dyDescent="0.25">
      <c r="A357" s="73" t="s">
        <v>136</v>
      </c>
      <c r="B357" s="73"/>
      <c r="C357" s="73"/>
      <c r="D357" s="43">
        <v>340</v>
      </c>
      <c r="E357" s="37">
        <f t="shared" si="6"/>
        <v>0</v>
      </c>
      <c r="F357" s="40"/>
      <c r="G357" s="37"/>
    </row>
    <row r="358" spans="1:7" ht="18.75" hidden="1" customHeight="1" x14ac:dyDescent="0.25">
      <c r="A358" s="57"/>
      <c r="B358" s="58"/>
      <c r="C358" s="58"/>
      <c r="D358" s="59"/>
      <c r="E358" s="60"/>
      <c r="F358" s="60"/>
      <c r="G358" s="61"/>
    </row>
    <row r="359" spans="1:7" s="42" customFormat="1" ht="30" hidden="1" customHeight="1" x14ac:dyDescent="0.25">
      <c r="A359" s="85" t="s">
        <v>170</v>
      </c>
      <c r="B359" s="86"/>
      <c r="C359" s="86"/>
      <c r="D359" s="86"/>
      <c r="E359" s="86"/>
      <c r="F359" s="86"/>
      <c r="G359" s="87"/>
    </row>
    <row r="360" spans="1:7" ht="21" hidden="1" customHeight="1" x14ac:dyDescent="0.25">
      <c r="A360" s="80" t="s">
        <v>148</v>
      </c>
      <c r="B360" s="81"/>
      <c r="C360" s="82"/>
      <c r="D360" s="36" t="s">
        <v>102</v>
      </c>
      <c r="E360" s="37"/>
      <c r="F360" s="37"/>
      <c r="G360" s="37"/>
    </row>
    <row r="361" spans="1:7" s="42" customFormat="1" ht="18" hidden="1" customHeight="1" x14ac:dyDescent="0.25">
      <c r="A361" s="96" t="s">
        <v>171</v>
      </c>
      <c r="B361" s="97"/>
      <c r="C361" s="98"/>
      <c r="D361" s="36" t="s">
        <v>102</v>
      </c>
      <c r="E361" s="38"/>
      <c r="F361" s="38"/>
      <c r="G361" s="38"/>
    </row>
    <row r="362" spans="1:7" ht="69" hidden="1" customHeight="1" x14ac:dyDescent="0.25">
      <c r="A362" s="100" t="s">
        <v>104</v>
      </c>
      <c r="B362" s="101"/>
      <c r="C362" s="102"/>
      <c r="D362" s="36" t="s">
        <v>102</v>
      </c>
      <c r="E362" s="37"/>
      <c r="F362" s="37"/>
      <c r="G362" s="37"/>
    </row>
    <row r="363" spans="1:7" s="42" customFormat="1" ht="59.45" hidden="1" customHeight="1" x14ac:dyDescent="0.25">
      <c r="A363" s="80" t="s">
        <v>172</v>
      </c>
      <c r="B363" s="81"/>
      <c r="C363" s="82"/>
      <c r="D363" s="41"/>
      <c r="E363" s="38"/>
      <c r="F363" s="38"/>
      <c r="G363" s="38"/>
    </row>
    <row r="364" spans="1:7" s="42" customFormat="1" ht="36" hidden="1" customHeight="1" x14ac:dyDescent="0.25">
      <c r="A364" s="80" t="s">
        <v>173</v>
      </c>
      <c r="B364" s="81"/>
      <c r="C364" s="82"/>
      <c r="D364" s="41"/>
      <c r="E364" s="38"/>
      <c r="F364" s="38"/>
      <c r="G364" s="38"/>
    </row>
    <row r="365" spans="1:7" ht="18" hidden="1" customHeight="1" x14ac:dyDescent="0.25">
      <c r="A365" s="100" t="s">
        <v>144</v>
      </c>
      <c r="B365" s="101"/>
      <c r="C365" s="102"/>
      <c r="D365" s="36"/>
      <c r="E365" s="37"/>
      <c r="F365" s="37"/>
      <c r="G365" s="37"/>
    </row>
    <row r="366" spans="1:7" ht="17.25" hidden="1" customHeight="1" x14ac:dyDescent="0.25">
      <c r="A366" s="80" t="s">
        <v>150</v>
      </c>
      <c r="B366" s="81"/>
      <c r="C366" s="82"/>
      <c r="D366" s="36" t="s">
        <v>102</v>
      </c>
      <c r="E366" s="37"/>
      <c r="F366" s="37"/>
      <c r="G366" s="37"/>
    </row>
    <row r="367" spans="1:7" s="42" customFormat="1" ht="66" hidden="1" customHeight="1" x14ac:dyDescent="0.25">
      <c r="A367" s="96" t="s">
        <v>174</v>
      </c>
      <c r="B367" s="97"/>
      <c r="C367" s="98"/>
      <c r="D367" s="41">
        <v>900</v>
      </c>
      <c r="E367" s="38"/>
      <c r="F367" s="38"/>
      <c r="G367" s="38"/>
    </row>
    <row r="368" spans="1:7" ht="30" hidden="1" customHeight="1" x14ac:dyDescent="0.25">
      <c r="A368" s="80" t="s">
        <v>104</v>
      </c>
      <c r="B368" s="81"/>
      <c r="C368" s="82"/>
      <c r="D368" s="36"/>
      <c r="E368" s="37"/>
      <c r="F368" s="37"/>
      <c r="G368" s="37"/>
    </row>
    <row r="369" spans="1:7" s="42" customFormat="1" ht="16.5" hidden="1" customHeight="1" x14ac:dyDescent="0.25">
      <c r="A369" s="96" t="s">
        <v>172</v>
      </c>
      <c r="B369" s="97"/>
      <c r="C369" s="98"/>
      <c r="D369" s="36"/>
      <c r="E369" s="38"/>
      <c r="F369" s="38"/>
      <c r="G369" s="38"/>
    </row>
    <row r="370" spans="1:7" ht="16.5" hidden="1" customHeight="1" x14ac:dyDescent="0.25">
      <c r="A370" s="103" t="s">
        <v>116</v>
      </c>
      <c r="B370" s="104"/>
      <c r="C370" s="105"/>
      <c r="D370" s="43">
        <v>210</v>
      </c>
      <c r="E370" s="37"/>
      <c r="F370" s="37"/>
      <c r="G370" s="37"/>
    </row>
    <row r="371" spans="1:7" ht="19.5" hidden="1" customHeight="1" x14ac:dyDescent="0.25">
      <c r="A371" s="74" t="s">
        <v>31</v>
      </c>
      <c r="B371" s="75"/>
      <c r="C371" s="91"/>
      <c r="D371" s="45"/>
      <c r="E371" s="37"/>
      <c r="F371" s="37"/>
      <c r="G371" s="37"/>
    </row>
    <row r="372" spans="1:7" ht="15" hidden="1" customHeight="1" x14ac:dyDescent="0.25">
      <c r="A372" s="80" t="s">
        <v>117</v>
      </c>
      <c r="B372" s="81"/>
      <c r="C372" s="82"/>
      <c r="D372" s="43">
        <v>211</v>
      </c>
      <c r="E372" s="37"/>
      <c r="F372" s="37"/>
      <c r="G372" s="37"/>
    </row>
    <row r="373" spans="1:7" ht="16.5" hidden="1" customHeight="1" x14ac:dyDescent="0.25">
      <c r="A373" s="106" t="s">
        <v>118</v>
      </c>
      <c r="B373" s="107"/>
      <c r="C373" s="108"/>
      <c r="D373" s="43">
        <v>212</v>
      </c>
      <c r="E373" s="37"/>
      <c r="F373" s="37"/>
      <c r="G373" s="37"/>
    </row>
    <row r="374" spans="1:7" ht="16.5" hidden="1" customHeight="1" x14ac:dyDescent="0.25">
      <c r="A374" s="80" t="s">
        <v>119</v>
      </c>
      <c r="B374" s="81"/>
      <c r="C374" s="82"/>
      <c r="D374" s="43">
        <v>213</v>
      </c>
      <c r="E374" s="37"/>
      <c r="F374" s="37"/>
      <c r="G374" s="37"/>
    </row>
    <row r="375" spans="1:7" ht="13.5" hidden="1" customHeight="1" x14ac:dyDescent="0.25">
      <c r="A375" s="80" t="s">
        <v>120</v>
      </c>
      <c r="B375" s="81"/>
      <c r="C375" s="82"/>
      <c r="D375" s="43">
        <v>220</v>
      </c>
      <c r="E375" s="37"/>
      <c r="F375" s="37"/>
      <c r="G375" s="37"/>
    </row>
    <row r="376" spans="1:7" ht="15.75" hidden="1" customHeight="1" x14ac:dyDescent="0.25">
      <c r="A376" s="76" t="s">
        <v>31</v>
      </c>
      <c r="B376" s="77"/>
      <c r="C376" s="99"/>
      <c r="D376" s="43"/>
      <c r="E376" s="37"/>
      <c r="F376" s="37"/>
      <c r="G376" s="37"/>
    </row>
    <row r="377" spans="1:7" ht="14.25" hidden="1" customHeight="1" x14ac:dyDescent="0.25">
      <c r="A377" s="80" t="s">
        <v>121</v>
      </c>
      <c r="B377" s="81"/>
      <c r="C377" s="82"/>
      <c r="D377" s="43">
        <v>221</v>
      </c>
      <c r="E377" s="37"/>
      <c r="F377" s="37"/>
      <c r="G377" s="37"/>
    </row>
    <row r="378" spans="1:7" ht="30" hidden="1" customHeight="1" x14ac:dyDescent="0.25">
      <c r="A378" s="100" t="s">
        <v>122</v>
      </c>
      <c r="B378" s="101"/>
      <c r="C378" s="102"/>
      <c r="D378" s="43">
        <v>222</v>
      </c>
      <c r="E378" s="37"/>
      <c r="F378" s="37"/>
      <c r="G378" s="37"/>
    </row>
    <row r="379" spans="1:7" ht="30.75" hidden="1" customHeight="1" x14ac:dyDescent="0.25">
      <c r="A379" s="80" t="s">
        <v>123</v>
      </c>
      <c r="B379" s="81"/>
      <c r="C379" s="82"/>
      <c r="D379" s="43">
        <v>223</v>
      </c>
      <c r="E379" s="37"/>
      <c r="F379" s="37"/>
      <c r="G379" s="37"/>
    </row>
    <row r="380" spans="1:7" ht="15.75" hidden="1" customHeight="1" x14ac:dyDescent="0.25">
      <c r="A380" s="80" t="s">
        <v>124</v>
      </c>
      <c r="B380" s="81"/>
      <c r="C380" s="82"/>
      <c r="D380" s="43">
        <v>224</v>
      </c>
      <c r="E380" s="37"/>
      <c r="F380" s="37"/>
      <c r="G380" s="37"/>
    </row>
    <row r="381" spans="1:7" ht="32.25" hidden="1" customHeight="1" x14ac:dyDescent="0.25">
      <c r="A381" s="80" t="s">
        <v>125</v>
      </c>
      <c r="B381" s="81"/>
      <c r="C381" s="82"/>
      <c r="D381" s="43">
        <v>225</v>
      </c>
      <c r="E381" s="37"/>
      <c r="F381" s="37"/>
      <c r="G381" s="37"/>
    </row>
    <row r="382" spans="1:7" ht="14.25" hidden="1" customHeight="1" x14ac:dyDescent="0.25">
      <c r="A382" s="80" t="s">
        <v>126</v>
      </c>
      <c r="B382" s="81"/>
      <c r="C382" s="82"/>
      <c r="D382" s="43">
        <v>226</v>
      </c>
      <c r="E382" s="37"/>
      <c r="F382" s="37"/>
      <c r="G382" s="37"/>
    </row>
    <row r="383" spans="1:7" ht="45" hidden="1" customHeight="1" x14ac:dyDescent="0.25">
      <c r="A383" s="80" t="s">
        <v>127</v>
      </c>
      <c r="B383" s="81"/>
      <c r="C383" s="82"/>
      <c r="D383" s="43">
        <v>240</v>
      </c>
      <c r="E383" s="37"/>
      <c r="F383" s="37"/>
      <c r="G383" s="37"/>
    </row>
    <row r="384" spans="1:7" ht="19.5" hidden="1" customHeight="1" x14ac:dyDescent="0.25">
      <c r="A384" s="74" t="s">
        <v>31</v>
      </c>
      <c r="B384" s="75"/>
      <c r="C384" s="91"/>
      <c r="D384" s="43"/>
      <c r="E384" s="37"/>
      <c r="F384" s="37"/>
      <c r="G384" s="37"/>
    </row>
    <row r="385" spans="1:7" ht="19.5" hidden="1" customHeight="1" x14ac:dyDescent="0.25">
      <c r="A385" s="80" t="s">
        <v>128</v>
      </c>
      <c r="B385" s="81"/>
      <c r="C385" s="82"/>
      <c r="D385" s="43">
        <v>241</v>
      </c>
      <c r="E385" s="37"/>
      <c r="F385" s="37"/>
      <c r="G385" s="37"/>
    </row>
    <row r="386" spans="1:7" ht="34.5" hidden="1" customHeight="1" x14ac:dyDescent="0.25">
      <c r="A386" s="80" t="s">
        <v>129</v>
      </c>
      <c r="B386" s="81"/>
      <c r="C386" s="82"/>
      <c r="D386" s="43">
        <v>260</v>
      </c>
      <c r="E386" s="37"/>
      <c r="F386" s="37"/>
      <c r="G386" s="37"/>
    </row>
    <row r="387" spans="1:7" ht="19.5" hidden="1" customHeight="1" x14ac:dyDescent="0.25">
      <c r="A387" s="74" t="s">
        <v>31</v>
      </c>
      <c r="B387" s="75"/>
      <c r="C387" s="91"/>
      <c r="D387" s="43"/>
      <c r="E387" s="37"/>
      <c r="F387" s="37"/>
      <c r="G387" s="37"/>
    </row>
    <row r="388" spans="1:7" ht="30.75" hidden="1" customHeight="1" x14ac:dyDescent="0.25">
      <c r="A388" s="80" t="s">
        <v>130</v>
      </c>
      <c r="B388" s="81"/>
      <c r="C388" s="82"/>
      <c r="D388" s="43">
        <v>262</v>
      </c>
      <c r="E388" s="37"/>
      <c r="F388" s="37"/>
      <c r="G388" s="37"/>
    </row>
    <row r="389" spans="1:7" ht="20.25" hidden="1" customHeight="1" x14ac:dyDescent="0.25">
      <c r="A389" s="80" t="s">
        <v>131</v>
      </c>
      <c r="B389" s="81"/>
      <c r="C389" s="82"/>
      <c r="D389" s="43">
        <v>290</v>
      </c>
      <c r="E389" s="37"/>
      <c r="F389" s="37"/>
      <c r="G389" s="37"/>
    </row>
    <row r="390" spans="1:7" ht="30.75" hidden="1" customHeight="1" x14ac:dyDescent="0.25">
      <c r="A390" s="80" t="s">
        <v>132</v>
      </c>
      <c r="B390" s="81"/>
      <c r="C390" s="82"/>
      <c r="D390" s="43">
        <v>300</v>
      </c>
      <c r="E390" s="37"/>
      <c r="F390" s="37"/>
      <c r="G390" s="37"/>
    </row>
    <row r="391" spans="1:7" ht="29.25" hidden="1" customHeight="1" x14ac:dyDescent="0.25">
      <c r="A391" s="74" t="s">
        <v>31</v>
      </c>
      <c r="B391" s="75"/>
      <c r="C391" s="91"/>
      <c r="D391" s="43"/>
      <c r="E391" s="37"/>
      <c r="F391" s="37"/>
      <c r="G391" s="37"/>
    </row>
    <row r="392" spans="1:7" ht="32.25" hidden="1" customHeight="1" x14ac:dyDescent="0.25">
      <c r="A392" s="80" t="s">
        <v>133</v>
      </c>
      <c r="B392" s="81"/>
      <c r="C392" s="82"/>
      <c r="D392" s="43">
        <v>310</v>
      </c>
      <c r="E392" s="37"/>
      <c r="F392" s="37"/>
      <c r="G392" s="37"/>
    </row>
    <row r="393" spans="1:7" ht="28.5" hidden="1" customHeight="1" x14ac:dyDescent="0.25">
      <c r="A393" s="80" t="s">
        <v>134</v>
      </c>
      <c r="B393" s="81"/>
      <c r="C393" s="82"/>
      <c r="D393" s="46">
        <v>320</v>
      </c>
      <c r="E393" s="40"/>
      <c r="F393" s="40"/>
      <c r="G393" s="40"/>
    </row>
    <row r="394" spans="1:7" ht="34.5" hidden="1" customHeight="1" x14ac:dyDescent="0.25">
      <c r="A394" s="84" t="s">
        <v>135</v>
      </c>
      <c r="B394" s="84"/>
      <c r="C394" s="84"/>
      <c r="D394" s="47">
        <v>330</v>
      </c>
      <c r="E394" s="40"/>
      <c r="F394" s="40"/>
      <c r="G394" s="40"/>
    </row>
    <row r="395" spans="1:7" ht="28.5" hidden="1" customHeight="1" x14ac:dyDescent="0.25">
      <c r="A395" s="73" t="s">
        <v>136</v>
      </c>
      <c r="B395" s="73"/>
      <c r="C395" s="73"/>
      <c r="D395" s="43">
        <v>340</v>
      </c>
      <c r="E395" s="37"/>
      <c r="F395" s="37"/>
      <c r="G395" s="37"/>
    </row>
    <row r="396" spans="1:7" s="42" customFormat="1" ht="30" hidden="1" customHeight="1" x14ac:dyDescent="0.25">
      <c r="A396" s="96" t="s">
        <v>173</v>
      </c>
      <c r="B396" s="97"/>
      <c r="C396" s="98"/>
      <c r="D396" s="62"/>
      <c r="E396" s="38"/>
      <c r="F396" s="38"/>
      <c r="G396" s="38"/>
    </row>
    <row r="397" spans="1:7" ht="30" hidden="1" customHeight="1" x14ac:dyDescent="0.25">
      <c r="A397" s="78" t="s">
        <v>116</v>
      </c>
      <c r="B397" s="78"/>
      <c r="C397" s="78"/>
      <c r="D397" s="43">
        <v>210</v>
      </c>
      <c r="E397" s="37"/>
      <c r="F397" s="37"/>
      <c r="G397" s="37"/>
    </row>
    <row r="398" spans="1:7" ht="16.5" hidden="1" customHeight="1" x14ac:dyDescent="0.25">
      <c r="A398" s="74" t="s">
        <v>31</v>
      </c>
      <c r="B398" s="75"/>
      <c r="C398" s="75"/>
      <c r="D398" s="45"/>
      <c r="E398" s="37"/>
      <c r="F398" s="37"/>
      <c r="G398" s="37"/>
    </row>
    <row r="399" spans="1:7" ht="16.5" hidden="1" customHeight="1" x14ac:dyDescent="0.25">
      <c r="A399" s="73" t="s">
        <v>117</v>
      </c>
      <c r="B399" s="73"/>
      <c r="C399" s="73"/>
      <c r="D399" s="43">
        <v>211</v>
      </c>
      <c r="E399" s="37"/>
      <c r="F399" s="37"/>
      <c r="G399" s="37"/>
    </row>
    <row r="400" spans="1:7" ht="19.5" hidden="1" customHeight="1" x14ac:dyDescent="0.25">
      <c r="A400" s="79" t="s">
        <v>118</v>
      </c>
      <c r="B400" s="79"/>
      <c r="C400" s="79"/>
      <c r="D400" s="43">
        <v>212</v>
      </c>
      <c r="E400" s="37"/>
      <c r="F400" s="37"/>
      <c r="G400" s="37"/>
    </row>
    <row r="401" spans="1:7" ht="33.75" hidden="1" customHeight="1" x14ac:dyDescent="0.25">
      <c r="A401" s="73" t="s">
        <v>119</v>
      </c>
      <c r="B401" s="73"/>
      <c r="C401" s="73"/>
      <c r="D401" s="43">
        <v>213</v>
      </c>
      <c r="E401" s="37"/>
      <c r="F401" s="37"/>
      <c r="G401" s="37"/>
    </row>
    <row r="402" spans="1:7" ht="16.5" hidden="1" customHeight="1" x14ac:dyDescent="0.25">
      <c r="A402" s="73" t="s">
        <v>120</v>
      </c>
      <c r="B402" s="73"/>
      <c r="C402" s="73"/>
      <c r="D402" s="43">
        <v>220</v>
      </c>
      <c r="E402" s="37"/>
      <c r="F402" s="37"/>
      <c r="G402" s="37"/>
    </row>
    <row r="403" spans="1:7" ht="16.5" hidden="1" customHeight="1" x14ac:dyDescent="0.25">
      <c r="A403" s="74" t="s">
        <v>31</v>
      </c>
      <c r="B403" s="75"/>
      <c r="C403" s="75"/>
      <c r="D403" s="43"/>
      <c r="E403" s="37"/>
      <c r="F403" s="37"/>
      <c r="G403" s="37"/>
    </row>
    <row r="404" spans="1:7" ht="13.5" hidden="1" customHeight="1" x14ac:dyDescent="0.25">
      <c r="A404" s="73" t="s">
        <v>121</v>
      </c>
      <c r="B404" s="73"/>
      <c r="C404" s="73"/>
      <c r="D404" s="43">
        <v>221</v>
      </c>
      <c r="E404" s="37"/>
      <c r="F404" s="37"/>
      <c r="G404" s="37"/>
    </row>
    <row r="405" spans="1:7" ht="15.75" hidden="1" customHeight="1" x14ac:dyDescent="0.25">
      <c r="A405" s="73" t="s">
        <v>122</v>
      </c>
      <c r="B405" s="73"/>
      <c r="C405" s="73"/>
      <c r="D405" s="43">
        <v>222</v>
      </c>
      <c r="E405" s="37"/>
      <c r="F405" s="37"/>
      <c r="G405" s="37"/>
    </row>
    <row r="406" spans="1:7" ht="14.25" hidden="1" customHeight="1" x14ac:dyDescent="0.25">
      <c r="A406" s="73" t="s">
        <v>123</v>
      </c>
      <c r="B406" s="73"/>
      <c r="C406" s="73"/>
      <c r="D406" s="43">
        <v>223</v>
      </c>
      <c r="E406" s="37"/>
      <c r="F406" s="37"/>
      <c r="G406" s="37"/>
    </row>
    <row r="407" spans="1:7" ht="30" hidden="1" customHeight="1" x14ac:dyDescent="0.25">
      <c r="A407" s="73" t="s">
        <v>124</v>
      </c>
      <c r="B407" s="73"/>
      <c r="C407" s="73"/>
      <c r="D407" s="43">
        <v>224</v>
      </c>
      <c r="E407" s="37"/>
      <c r="F407" s="37"/>
      <c r="G407" s="37"/>
    </row>
    <row r="408" spans="1:7" ht="30.75" hidden="1" customHeight="1" x14ac:dyDescent="0.25">
      <c r="A408" s="73" t="s">
        <v>125</v>
      </c>
      <c r="B408" s="73"/>
      <c r="C408" s="73"/>
      <c r="D408" s="43">
        <v>225</v>
      </c>
      <c r="E408" s="37"/>
      <c r="F408" s="37"/>
      <c r="G408" s="37"/>
    </row>
    <row r="409" spans="1:7" ht="15.75" hidden="1" customHeight="1" x14ac:dyDescent="0.25">
      <c r="A409" s="73" t="s">
        <v>126</v>
      </c>
      <c r="B409" s="73"/>
      <c r="C409" s="73"/>
      <c r="D409" s="43">
        <v>226</v>
      </c>
      <c r="E409" s="37"/>
      <c r="F409" s="37"/>
      <c r="G409" s="37"/>
    </row>
    <row r="410" spans="1:7" ht="32.25" hidden="1" customHeight="1" x14ac:dyDescent="0.25">
      <c r="A410" s="73" t="s">
        <v>127</v>
      </c>
      <c r="B410" s="73"/>
      <c r="C410" s="73"/>
      <c r="D410" s="43">
        <v>240</v>
      </c>
      <c r="E410" s="37"/>
      <c r="F410" s="37"/>
      <c r="G410" s="37"/>
    </row>
    <row r="411" spans="1:7" ht="12.75" hidden="1" customHeight="1" x14ac:dyDescent="0.25">
      <c r="A411" s="74" t="s">
        <v>31</v>
      </c>
      <c r="B411" s="75"/>
      <c r="C411" s="75"/>
      <c r="D411" s="43"/>
      <c r="E411" s="37"/>
      <c r="F411" s="37"/>
      <c r="G411" s="37"/>
    </row>
    <row r="412" spans="1:7" ht="48.75" hidden="1" customHeight="1" x14ac:dyDescent="0.25">
      <c r="A412" s="73" t="s">
        <v>128</v>
      </c>
      <c r="B412" s="73"/>
      <c r="C412" s="73"/>
      <c r="D412" s="43">
        <v>241</v>
      </c>
      <c r="E412" s="37"/>
      <c r="F412" s="37"/>
      <c r="G412" s="37"/>
    </row>
    <row r="413" spans="1:7" ht="19.5" hidden="1" customHeight="1" x14ac:dyDescent="0.25">
      <c r="A413" s="73" t="s">
        <v>129</v>
      </c>
      <c r="B413" s="73"/>
      <c r="C413" s="73"/>
      <c r="D413" s="43">
        <v>260</v>
      </c>
      <c r="E413" s="37"/>
      <c r="F413" s="37"/>
      <c r="G413" s="37"/>
    </row>
    <row r="414" spans="1:7" ht="19.5" hidden="1" customHeight="1" x14ac:dyDescent="0.25">
      <c r="A414" s="74" t="s">
        <v>31</v>
      </c>
      <c r="B414" s="75"/>
      <c r="C414" s="75"/>
      <c r="D414" s="43"/>
      <c r="E414" s="37"/>
      <c r="F414" s="37"/>
      <c r="G414" s="37"/>
    </row>
    <row r="415" spans="1:7" ht="34.5" hidden="1" customHeight="1" x14ac:dyDescent="0.25">
      <c r="A415" s="73" t="s">
        <v>130</v>
      </c>
      <c r="B415" s="73"/>
      <c r="C415" s="73"/>
      <c r="D415" s="43">
        <v>262</v>
      </c>
      <c r="E415" s="37"/>
      <c r="F415" s="37"/>
      <c r="G415" s="37"/>
    </row>
    <row r="416" spans="1:7" ht="19.5" hidden="1" customHeight="1" x14ac:dyDescent="0.25">
      <c r="A416" s="73" t="s">
        <v>131</v>
      </c>
      <c r="B416" s="73"/>
      <c r="C416" s="73"/>
      <c r="D416" s="43">
        <v>290</v>
      </c>
      <c r="E416" s="37"/>
      <c r="F416" s="37"/>
      <c r="G416" s="37"/>
    </row>
    <row r="417" spans="1:7" ht="30.75" hidden="1" customHeight="1" x14ac:dyDescent="0.25">
      <c r="A417" s="73" t="s">
        <v>132</v>
      </c>
      <c r="B417" s="73"/>
      <c r="C417" s="73"/>
      <c r="D417" s="43">
        <v>300</v>
      </c>
      <c r="E417" s="37"/>
      <c r="F417" s="37"/>
      <c r="G417" s="37"/>
    </row>
    <row r="418" spans="1:7" ht="16.5" hidden="1" customHeight="1" x14ac:dyDescent="0.25">
      <c r="A418" s="74" t="s">
        <v>31</v>
      </c>
      <c r="B418" s="75"/>
      <c r="C418" s="75"/>
      <c r="D418" s="43"/>
      <c r="E418" s="37"/>
      <c r="F418" s="37"/>
      <c r="G418" s="37"/>
    </row>
    <row r="419" spans="1:7" ht="35.25" hidden="1" customHeight="1" x14ac:dyDescent="0.25">
      <c r="A419" s="73" t="s">
        <v>133</v>
      </c>
      <c r="B419" s="73"/>
      <c r="C419" s="73"/>
      <c r="D419" s="43">
        <v>310</v>
      </c>
      <c r="E419" s="37"/>
      <c r="F419" s="37"/>
      <c r="G419" s="37"/>
    </row>
    <row r="420" spans="1:7" ht="29.25" hidden="1" customHeight="1" x14ac:dyDescent="0.25">
      <c r="A420" s="84" t="s">
        <v>134</v>
      </c>
      <c r="B420" s="84"/>
      <c r="C420" s="84"/>
      <c r="D420" s="46">
        <v>320</v>
      </c>
      <c r="E420" s="40"/>
      <c r="F420" s="40"/>
      <c r="G420" s="40"/>
    </row>
    <row r="421" spans="1:7" ht="34.5" hidden="1" customHeight="1" x14ac:dyDescent="0.25">
      <c r="A421" s="84" t="s">
        <v>135</v>
      </c>
      <c r="B421" s="84"/>
      <c r="C421" s="84"/>
      <c r="D421" s="47">
        <v>330</v>
      </c>
      <c r="E421" s="40"/>
      <c r="F421" s="40"/>
      <c r="G421" s="40"/>
    </row>
    <row r="422" spans="1:7" ht="28.5" hidden="1" customHeight="1" x14ac:dyDescent="0.25">
      <c r="A422" s="73" t="s">
        <v>136</v>
      </c>
      <c r="B422" s="73"/>
      <c r="C422" s="73"/>
      <c r="D422" s="43">
        <v>340</v>
      </c>
      <c r="E422" s="37"/>
      <c r="F422" s="37"/>
      <c r="G422" s="37"/>
    </row>
    <row r="423" spans="1:7" ht="24" hidden="1" customHeight="1" x14ac:dyDescent="0.25">
      <c r="A423" s="92" t="s">
        <v>144</v>
      </c>
      <c r="B423" s="93"/>
      <c r="C423" s="94"/>
      <c r="D423" s="62"/>
      <c r="E423" s="37"/>
      <c r="F423" s="37"/>
      <c r="G423" s="37"/>
    </row>
    <row r="424" spans="1:7" s="42" customFormat="1" ht="50.25" customHeight="1" x14ac:dyDescent="0.25">
      <c r="A424" s="85" t="s">
        <v>175</v>
      </c>
      <c r="B424" s="86"/>
      <c r="C424" s="86"/>
      <c r="D424" s="86"/>
      <c r="E424" s="86"/>
      <c r="F424" s="86"/>
      <c r="G424" s="87"/>
    </row>
    <row r="425" spans="1:7" ht="30" customHeight="1" x14ac:dyDescent="0.25">
      <c r="A425" s="73" t="s">
        <v>148</v>
      </c>
      <c r="B425" s="73"/>
      <c r="C425" s="73"/>
      <c r="D425" s="36" t="s">
        <v>102</v>
      </c>
      <c r="E425" s="37"/>
      <c r="F425" s="37"/>
      <c r="G425" s="37"/>
    </row>
    <row r="426" spans="1:7" ht="94.9" customHeight="1" x14ac:dyDescent="0.25">
      <c r="A426" s="95" t="s">
        <v>176</v>
      </c>
      <c r="B426" s="95"/>
      <c r="C426" s="95"/>
      <c r="D426" s="36" t="s">
        <v>102</v>
      </c>
      <c r="E426" s="37">
        <f>F426</f>
        <v>785280</v>
      </c>
      <c r="F426" s="37">
        <f>F428</f>
        <v>785280</v>
      </c>
      <c r="G426" s="37" t="s">
        <v>109</v>
      </c>
    </row>
    <row r="427" spans="1:7" ht="16.5" customHeight="1" x14ac:dyDescent="0.25">
      <c r="A427" s="73" t="s">
        <v>104</v>
      </c>
      <c r="B427" s="73"/>
      <c r="C427" s="73"/>
      <c r="D427" s="36" t="s">
        <v>102</v>
      </c>
      <c r="E427" s="37"/>
      <c r="F427" s="37"/>
      <c r="G427" s="37"/>
    </row>
    <row r="428" spans="1:7" ht="16.5" customHeight="1" x14ac:dyDescent="0.25">
      <c r="A428" s="80" t="s">
        <v>110</v>
      </c>
      <c r="B428" s="81"/>
      <c r="C428" s="82"/>
      <c r="D428" s="36" t="s">
        <v>102</v>
      </c>
      <c r="E428" s="37">
        <f>347000+250000+118280+70000</f>
        <v>785280</v>
      </c>
      <c r="F428" s="37">
        <f>E428</f>
        <v>785280</v>
      </c>
      <c r="G428" s="37"/>
    </row>
    <row r="429" spans="1:7" ht="16.5" hidden="1" customHeight="1" x14ac:dyDescent="0.25">
      <c r="A429" s="80" t="s">
        <v>111</v>
      </c>
      <c r="B429" s="81"/>
      <c r="C429" s="82"/>
      <c r="D429" s="36" t="s">
        <v>102</v>
      </c>
      <c r="E429" s="37"/>
      <c r="F429" s="37"/>
      <c r="G429" s="37"/>
    </row>
    <row r="430" spans="1:7" ht="16.5" hidden="1" customHeight="1" x14ac:dyDescent="0.25">
      <c r="A430" s="74" t="s">
        <v>112</v>
      </c>
      <c r="B430" s="75"/>
      <c r="C430" s="91"/>
      <c r="D430" s="36" t="s">
        <v>102</v>
      </c>
      <c r="E430" s="37"/>
      <c r="F430" s="37"/>
      <c r="G430" s="37"/>
    </row>
    <row r="431" spans="1:7" ht="36" hidden="1" customHeight="1" x14ac:dyDescent="0.25">
      <c r="A431" s="73" t="s">
        <v>150</v>
      </c>
      <c r="B431" s="73"/>
      <c r="C431" s="73"/>
      <c r="D431" s="36" t="s">
        <v>102</v>
      </c>
      <c r="E431" s="37"/>
      <c r="F431" s="37"/>
      <c r="G431" s="37"/>
    </row>
    <row r="432" spans="1:7" s="42" customFormat="1" ht="13.5" customHeight="1" x14ac:dyDescent="0.25">
      <c r="A432" s="83" t="s">
        <v>115</v>
      </c>
      <c r="B432" s="83"/>
      <c r="C432" s="83"/>
      <c r="D432" s="41">
        <v>900</v>
      </c>
      <c r="E432" s="38">
        <f>E439+E453+E454</f>
        <v>785280</v>
      </c>
      <c r="F432" s="38">
        <f>F434+F439+F447+F450+F453+F454</f>
        <v>785280</v>
      </c>
      <c r="G432" s="38"/>
    </row>
    <row r="433" spans="1:7" ht="13.15" customHeight="1" x14ac:dyDescent="0.25">
      <c r="A433" s="73" t="s">
        <v>104</v>
      </c>
      <c r="B433" s="73"/>
      <c r="C433" s="73"/>
      <c r="D433" s="36"/>
      <c r="E433" s="37"/>
      <c r="F433" s="37"/>
      <c r="G433" s="37"/>
    </row>
    <row r="434" spans="1:7" ht="30" hidden="1" customHeight="1" x14ac:dyDescent="0.25">
      <c r="A434" s="78" t="s">
        <v>116</v>
      </c>
      <c r="B434" s="78"/>
      <c r="C434" s="78"/>
      <c r="D434" s="43">
        <v>210</v>
      </c>
      <c r="E434" s="37"/>
      <c r="F434" s="37"/>
      <c r="G434" s="37"/>
    </row>
    <row r="435" spans="1:7" ht="16.5" hidden="1" customHeight="1" x14ac:dyDescent="0.25">
      <c r="A435" s="74" t="s">
        <v>31</v>
      </c>
      <c r="B435" s="75"/>
      <c r="C435" s="75"/>
      <c r="D435" s="45"/>
      <c r="E435" s="37"/>
      <c r="F435" s="37"/>
      <c r="G435" s="37"/>
    </row>
    <row r="436" spans="1:7" ht="16.5" hidden="1" customHeight="1" x14ac:dyDescent="0.25">
      <c r="A436" s="73" t="s">
        <v>117</v>
      </c>
      <c r="B436" s="73"/>
      <c r="C436" s="73"/>
      <c r="D436" s="43">
        <v>211</v>
      </c>
      <c r="E436" s="37"/>
      <c r="F436" s="37"/>
      <c r="G436" s="37"/>
    </row>
    <row r="437" spans="1:7" ht="19.5" hidden="1" customHeight="1" x14ac:dyDescent="0.25">
      <c r="A437" s="79" t="s">
        <v>118</v>
      </c>
      <c r="B437" s="79"/>
      <c r="C437" s="79"/>
      <c r="D437" s="43">
        <v>212</v>
      </c>
      <c r="E437" s="37"/>
      <c r="F437" s="37"/>
      <c r="G437" s="37"/>
    </row>
    <row r="438" spans="1:7" ht="33.75" hidden="1" customHeight="1" x14ac:dyDescent="0.25">
      <c r="A438" s="73" t="s">
        <v>119</v>
      </c>
      <c r="B438" s="73"/>
      <c r="C438" s="73"/>
      <c r="D438" s="43">
        <v>213</v>
      </c>
      <c r="E438" s="37"/>
      <c r="F438" s="37"/>
      <c r="G438" s="37"/>
    </row>
    <row r="439" spans="1:7" ht="16.5" customHeight="1" x14ac:dyDescent="0.25">
      <c r="A439" s="73" t="s">
        <v>120</v>
      </c>
      <c r="B439" s="73"/>
      <c r="C439" s="73"/>
      <c r="D439" s="43">
        <v>220</v>
      </c>
      <c r="E439" s="37">
        <f t="shared" ref="E439:E452" si="7">F439</f>
        <v>89526</v>
      </c>
      <c r="F439" s="37">
        <f>F441+F442+F443+F444+F445+F446+F447+F449</f>
        <v>89526</v>
      </c>
      <c r="G439" s="37"/>
    </row>
    <row r="440" spans="1:7" ht="16.5" customHeight="1" x14ac:dyDescent="0.25">
      <c r="A440" s="74" t="s">
        <v>31</v>
      </c>
      <c r="B440" s="75"/>
      <c r="C440" s="75"/>
      <c r="D440" s="43"/>
      <c r="E440" s="37">
        <f t="shared" si="7"/>
        <v>0</v>
      </c>
      <c r="F440" s="37"/>
      <c r="G440" s="37"/>
    </row>
    <row r="441" spans="1:7" ht="13.5" hidden="1" customHeight="1" x14ac:dyDescent="0.25">
      <c r="A441" s="73" t="s">
        <v>121</v>
      </c>
      <c r="B441" s="73"/>
      <c r="C441" s="73"/>
      <c r="D441" s="43">
        <v>221</v>
      </c>
      <c r="E441" s="37">
        <f t="shared" si="7"/>
        <v>0</v>
      </c>
      <c r="F441" s="37"/>
      <c r="G441" s="37"/>
    </row>
    <row r="442" spans="1:7" ht="15.75" hidden="1" customHeight="1" x14ac:dyDescent="0.25">
      <c r="A442" s="73" t="s">
        <v>122</v>
      </c>
      <c r="B442" s="73"/>
      <c r="C442" s="73"/>
      <c r="D442" s="43">
        <v>222</v>
      </c>
      <c r="E442" s="37">
        <f t="shared" si="7"/>
        <v>0</v>
      </c>
      <c r="F442" s="37"/>
      <c r="G442" s="37"/>
    </row>
    <row r="443" spans="1:7" ht="14.25" hidden="1" customHeight="1" x14ac:dyDescent="0.25">
      <c r="A443" s="73" t="s">
        <v>123</v>
      </c>
      <c r="B443" s="73"/>
      <c r="C443" s="73"/>
      <c r="D443" s="43">
        <v>223</v>
      </c>
      <c r="E443" s="37">
        <f t="shared" si="7"/>
        <v>0</v>
      </c>
      <c r="F443" s="37"/>
      <c r="G443" s="37"/>
    </row>
    <row r="444" spans="1:7" ht="30" hidden="1" customHeight="1" x14ac:dyDescent="0.25">
      <c r="A444" s="73" t="s">
        <v>124</v>
      </c>
      <c r="B444" s="73"/>
      <c r="C444" s="73"/>
      <c r="D444" s="43">
        <v>224</v>
      </c>
      <c r="E444" s="37">
        <f t="shared" si="7"/>
        <v>0</v>
      </c>
      <c r="F444" s="37"/>
      <c r="G444" s="37"/>
    </row>
    <row r="445" spans="1:7" x14ac:dyDescent="0.25">
      <c r="A445" s="73" t="s">
        <v>125</v>
      </c>
      <c r="B445" s="73"/>
      <c r="C445" s="73"/>
      <c r="D445" s="43">
        <v>225</v>
      </c>
      <c r="E445" s="37">
        <v>8526</v>
      </c>
      <c r="F445" s="37">
        <f>E445</f>
        <v>8526</v>
      </c>
      <c r="G445" s="37"/>
    </row>
    <row r="446" spans="1:7" ht="15.75" customHeight="1" x14ac:dyDescent="0.25">
      <c r="A446" s="73" t="s">
        <v>126</v>
      </c>
      <c r="B446" s="73"/>
      <c r="C446" s="73"/>
      <c r="D446" s="43">
        <v>226</v>
      </c>
      <c r="E446" s="37">
        <f>31000+50000</f>
        <v>81000</v>
      </c>
      <c r="F446" s="37">
        <f>E446</f>
        <v>81000</v>
      </c>
      <c r="G446" s="37"/>
    </row>
    <row r="447" spans="1:7" ht="32.25" hidden="1" customHeight="1" x14ac:dyDescent="0.25">
      <c r="A447" s="73" t="s">
        <v>127</v>
      </c>
      <c r="B447" s="73"/>
      <c r="C447" s="73"/>
      <c r="D447" s="43">
        <v>240</v>
      </c>
      <c r="E447" s="37">
        <f t="shared" si="7"/>
        <v>0</v>
      </c>
      <c r="F447" s="37"/>
      <c r="G447" s="37"/>
    </row>
    <row r="448" spans="1:7" ht="12.75" hidden="1" customHeight="1" x14ac:dyDescent="0.25">
      <c r="A448" s="74" t="s">
        <v>31</v>
      </c>
      <c r="B448" s="75"/>
      <c r="C448" s="75"/>
      <c r="D448" s="43"/>
      <c r="E448" s="37">
        <f t="shared" si="7"/>
        <v>0</v>
      </c>
      <c r="F448" s="37"/>
      <c r="G448" s="37"/>
    </row>
    <row r="449" spans="1:7" ht="48.75" hidden="1" customHeight="1" x14ac:dyDescent="0.25">
      <c r="A449" s="73" t="s">
        <v>128</v>
      </c>
      <c r="B449" s="73"/>
      <c r="C449" s="73"/>
      <c r="D449" s="43">
        <v>241</v>
      </c>
      <c r="E449" s="37">
        <f t="shared" si="7"/>
        <v>0</v>
      </c>
      <c r="F449" s="37"/>
      <c r="G449" s="37"/>
    </row>
    <row r="450" spans="1:7" ht="18" hidden="1" customHeight="1" x14ac:dyDescent="0.25">
      <c r="A450" s="73" t="s">
        <v>129</v>
      </c>
      <c r="B450" s="73"/>
      <c r="C450" s="73"/>
      <c r="D450" s="43">
        <v>260</v>
      </c>
      <c r="E450" s="37">
        <f t="shared" si="7"/>
        <v>0</v>
      </c>
      <c r="F450" s="37"/>
      <c r="G450" s="37"/>
    </row>
    <row r="451" spans="1:7" ht="15" hidden="1" customHeight="1" x14ac:dyDescent="0.25">
      <c r="A451" s="74" t="s">
        <v>31</v>
      </c>
      <c r="B451" s="75"/>
      <c r="C451" s="75"/>
      <c r="D451" s="43"/>
      <c r="E451" s="37">
        <f t="shared" si="7"/>
        <v>0</v>
      </c>
      <c r="F451" s="37"/>
      <c r="G451" s="37"/>
    </row>
    <row r="452" spans="1:7" ht="34.5" hidden="1" customHeight="1" x14ac:dyDescent="0.25">
      <c r="A452" s="73" t="s">
        <v>130</v>
      </c>
      <c r="B452" s="73"/>
      <c r="C452" s="73"/>
      <c r="D452" s="43">
        <v>262</v>
      </c>
      <c r="E452" s="37">
        <f t="shared" si="7"/>
        <v>0</v>
      </c>
      <c r="F452" s="37"/>
      <c r="G452" s="37"/>
    </row>
    <row r="453" spans="1:7" ht="19.5" customHeight="1" x14ac:dyDescent="0.25">
      <c r="A453" s="73" t="s">
        <v>131</v>
      </c>
      <c r="B453" s="73"/>
      <c r="C453" s="73"/>
      <c r="D453" s="43">
        <v>290</v>
      </c>
      <c r="E453" s="37">
        <v>15000</v>
      </c>
      <c r="F453" s="37">
        <f>E453</f>
        <v>15000</v>
      </c>
      <c r="G453" s="37"/>
    </row>
    <row r="454" spans="1:7" x14ac:dyDescent="0.25">
      <c r="A454" s="73" t="s">
        <v>132</v>
      </c>
      <c r="B454" s="73"/>
      <c r="C454" s="73"/>
      <c r="D454" s="43">
        <v>300</v>
      </c>
      <c r="E454" s="37">
        <f>E456+E459</f>
        <v>680754</v>
      </c>
      <c r="F454" s="37">
        <f>F456+F459</f>
        <v>680754</v>
      </c>
      <c r="G454" s="37"/>
    </row>
    <row r="455" spans="1:7" ht="15.75" customHeight="1" x14ac:dyDescent="0.25">
      <c r="A455" s="74" t="s">
        <v>31</v>
      </c>
      <c r="B455" s="75"/>
      <c r="C455" s="75"/>
      <c r="D455" s="43"/>
      <c r="E455" s="37"/>
      <c r="F455" s="37"/>
      <c r="G455" s="37"/>
    </row>
    <row r="456" spans="1:7" x14ac:dyDescent="0.25">
      <c r="A456" s="73" t="s">
        <v>133</v>
      </c>
      <c r="B456" s="73"/>
      <c r="C456" s="73"/>
      <c r="D456" s="43">
        <v>310</v>
      </c>
      <c r="E456" s="37">
        <f>70000+27000+109754</f>
        <v>206754</v>
      </c>
      <c r="F456" s="37">
        <f>E456</f>
        <v>206754</v>
      </c>
      <c r="G456" s="37"/>
    </row>
    <row r="457" spans="1:7" ht="38.25" hidden="1" customHeight="1" x14ac:dyDescent="0.25">
      <c r="A457" s="84" t="s">
        <v>134</v>
      </c>
      <c r="B457" s="84"/>
      <c r="C457" s="84"/>
      <c r="D457" s="46">
        <v>320</v>
      </c>
      <c r="E457" s="37">
        <f>F457</f>
        <v>0</v>
      </c>
      <c r="F457" s="40"/>
      <c r="G457" s="40"/>
    </row>
    <row r="458" spans="1:7" ht="34.5" hidden="1" customHeight="1" x14ac:dyDescent="0.25">
      <c r="A458" s="84" t="s">
        <v>135</v>
      </c>
      <c r="B458" s="84"/>
      <c r="C458" s="84"/>
      <c r="D458" s="47">
        <v>330</v>
      </c>
      <c r="E458" s="37">
        <f>F458</f>
        <v>0</v>
      </c>
      <c r="F458" s="40"/>
      <c r="G458" s="40"/>
    </row>
    <row r="459" spans="1:7" ht="28.5" customHeight="1" x14ac:dyDescent="0.25">
      <c r="A459" s="73" t="s">
        <v>136</v>
      </c>
      <c r="B459" s="73"/>
      <c r="C459" s="73"/>
      <c r="D459" s="43">
        <v>340</v>
      </c>
      <c r="E459" s="37">
        <f>12000+219000+173000+70000</f>
        <v>474000</v>
      </c>
      <c r="F459" s="37">
        <f>E459</f>
        <v>474000</v>
      </c>
      <c r="G459" s="37"/>
    </row>
    <row r="460" spans="1:7" s="42" customFormat="1" ht="18.75" hidden="1" customHeight="1" x14ac:dyDescent="0.25">
      <c r="A460" s="85" t="s">
        <v>177</v>
      </c>
      <c r="B460" s="86"/>
      <c r="C460" s="86"/>
      <c r="D460" s="86"/>
      <c r="E460" s="86"/>
      <c r="F460" s="86"/>
      <c r="G460" s="87"/>
    </row>
    <row r="461" spans="1:7" ht="30" hidden="1" customHeight="1" x14ac:dyDescent="0.25">
      <c r="A461" s="73" t="s">
        <v>148</v>
      </c>
      <c r="B461" s="73"/>
      <c r="C461" s="73"/>
      <c r="D461" s="36" t="s">
        <v>102</v>
      </c>
      <c r="E461" s="37"/>
      <c r="F461" s="37"/>
      <c r="G461" s="37"/>
    </row>
    <row r="462" spans="1:7" ht="33" hidden="1" customHeight="1" x14ac:dyDescent="0.25">
      <c r="A462" s="83" t="s">
        <v>178</v>
      </c>
      <c r="B462" s="83"/>
      <c r="C462" s="83"/>
      <c r="D462" s="36" t="s">
        <v>102</v>
      </c>
      <c r="E462" s="37"/>
      <c r="F462" s="37"/>
      <c r="G462" s="37"/>
    </row>
    <row r="463" spans="1:7" ht="15" hidden="1" customHeight="1" x14ac:dyDescent="0.25">
      <c r="A463" s="88" t="s">
        <v>104</v>
      </c>
      <c r="B463" s="89"/>
      <c r="C463" s="90"/>
      <c r="D463" s="39" t="s">
        <v>102</v>
      </c>
      <c r="E463" s="40"/>
      <c r="F463" s="40"/>
      <c r="G463" s="40"/>
    </row>
    <row r="464" spans="1:7" ht="18" hidden="1" customHeight="1" x14ac:dyDescent="0.25">
      <c r="A464" s="80" t="s">
        <v>179</v>
      </c>
      <c r="B464" s="81"/>
      <c r="C464" s="82"/>
      <c r="D464" s="39" t="s">
        <v>102</v>
      </c>
      <c r="E464" s="37"/>
      <c r="F464" s="37"/>
      <c r="G464" s="37"/>
    </row>
    <row r="465" spans="1:7" ht="18" hidden="1" customHeight="1" x14ac:dyDescent="0.25">
      <c r="A465" s="80" t="s">
        <v>180</v>
      </c>
      <c r="B465" s="81"/>
      <c r="C465" s="82"/>
      <c r="D465" s="39" t="s">
        <v>102</v>
      </c>
      <c r="E465" s="37"/>
      <c r="F465" s="37"/>
      <c r="G465" s="37"/>
    </row>
    <row r="466" spans="1:7" ht="18" hidden="1" customHeight="1" x14ac:dyDescent="0.25">
      <c r="A466" s="80" t="s">
        <v>112</v>
      </c>
      <c r="B466" s="81"/>
      <c r="C466" s="82"/>
      <c r="D466" s="39" t="s">
        <v>102</v>
      </c>
      <c r="E466" s="37"/>
      <c r="F466" s="37"/>
      <c r="G466" s="37"/>
    </row>
    <row r="467" spans="1:7" ht="36" hidden="1" customHeight="1" x14ac:dyDescent="0.25">
      <c r="A467" s="73" t="s">
        <v>150</v>
      </c>
      <c r="B467" s="73"/>
      <c r="C467" s="73"/>
      <c r="D467" s="36" t="s">
        <v>102</v>
      </c>
      <c r="E467" s="37"/>
      <c r="F467" s="37"/>
      <c r="G467" s="37"/>
    </row>
    <row r="468" spans="1:7" s="42" customFormat="1" ht="13.5" hidden="1" customHeight="1" x14ac:dyDescent="0.25">
      <c r="A468" s="83" t="s">
        <v>115</v>
      </c>
      <c r="B468" s="83"/>
      <c r="C468" s="83"/>
      <c r="D468" s="41">
        <v>900</v>
      </c>
      <c r="E468" s="38"/>
      <c r="F468" s="38"/>
      <c r="G468" s="38"/>
    </row>
    <row r="469" spans="1:7" ht="14.25" hidden="1" customHeight="1" x14ac:dyDescent="0.25">
      <c r="A469" s="73" t="s">
        <v>104</v>
      </c>
      <c r="B469" s="73"/>
      <c r="C469" s="73"/>
      <c r="D469" s="36"/>
      <c r="E469" s="37"/>
      <c r="F469" s="37"/>
      <c r="G469" s="37"/>
    </row>
    <row r="470" spans="1:7" ht="30" hidden="1" customHeight="1" x14ac:dyDescent="0.25">
      <c r="A470" s="78" t="s">
        <v>116</v>
      </c>
      <c r="B470" s="78"/>
      <c r="C470" s="78"/>
      <c r="D470" s="43">
        <v>210</v>
      </c>
      <c r="E470" s="37"/>
      <c r="F470" s="37"/>
      <c r="G470" s="37"/>
    </row>
    <row r="471" spans="1:7" ht="16.5" hidden="1" customHeight="1" x14ac:dyDescent="0.25">
      <c r="A471" s="74" t="s">
        <v>31</v>
      </c>
      <c r="B471" s="75"/>
      <c r="C471" s="75"/>
      <c r="D471" s="45"/>
      <c r="E471" s="37"/>
      <c r="F471" s="37"/>
      <c r="G471" s="37"/>
    </row>
    <row r="472" spans="1:7" ht="16.5" hidden="1" customHeight="1" x14ac:dyDescent="0.25">
      <c r="A472" s="73" t="s">
        <v>117</v>
      </c>
      <c r="B472" s="73"/>
      <c r="C472" s="73"/>
      <c r="D472" s="43">
        <v>211</v>
      </c>
      <c r="E472" s="37"/>
      <c r="F472" s="37"/>
      <c r="G472" s="37"/>
    </row>
    <row r="473" spans="1:7" ht="19.5" hidden="1" customHeight="1" x14ac:dyDescent="0.25">
      <c r="A473" s="79" t="s">
        <v>118</v>
      </c>
      <c r="B473" s="79"/>
      <c r="C473" s="79"/>
      <c r="D473" s="43">
        <v>212</v>
      </c>
      <c r="E473" s="37"/>
      <c r="F473" s="37"/>
      <c r="G473" s="37"/>
    </row>
    <row r="474" spans="1:7" ht="33.75" hidden="1" customHeight="1" x14ac:dyDescent="0.25">
      <c r="A474" s="73" t="s">
        <v>119</v>
      </c>
      <c r="B474" s="73"/>
      <c r="C474" s="73"/>
      <c r="D474" s="43">
        <v>213</v>
      </c>
      <c r="E474" s="37"/>
      <c r="F474" s="37"/>
      <c r="G474" s="37"/>
    </row>
    <row r="475" spans="1:7" ht="16.5" hidden="1" customHeight="1" x14ac:dyDescent="0.25">
      <c r="A475" s="73" t="s">
        <v>120</v>
      </c>
      <c r="B475" s="73"/>
      <c r="C475" s="73"/>
      <c r="D475" s="43">
        <v>220</v>
      </c>
      <c r="E475" s="37"/>
      <c r="F475" s="37"/>
      <c r="G475" s="37"/>
    </row>
    <row r="476" spans="1:7" ht="16.5" hidden="1" customHeight="1" x14ac:dyDescent="0.25">
      <c r="A476" s="74" t="s">
        <v>31</v>
      </c>
      <c r="B476" s="75"/>
      <c r="C476" s="75"/>
      <c r="D476" s="43"/>
      <c r="E476" s="37"/>
      <c r="F476" s="37"/>
      <c r="G476" s="37"/>
    </row>
    <row r="477" spans="1:7" ht="13.5" hidden="1" customHeight="1" x14ac:dyDescent="0.25">
      <c r="A477" s="73" t="s">
        <v>121</v>
      </c>
      <c r="B477" s="73"/>
      <c r="C477" s="73"/>
      <c r="D477" s="43">
        <v>221</v>
      </c>
      <c r="E477" s="37"/>
      <c r="F477" s="37"/>
      <c r="G477" s="37"/>
    </row>
    <row r="478" spans="1:7" ht="15.75" hidden="1" customHeight="1" x14ac:dyDescent="0.25">
      <c r="A478" s="73" t="s">
        <v>122</v>
      </c>
      <c r="B478" s="73"/>
      <c r="C478" s="73"/>
      <c r="D478" s="43">
        <v>222</v>
      </c>
      <c r="E478" s="37"/>
      <c r="F478" s="37"/>
      <c r="G478" s="37"/>
    </row>
    <row r="479" spans="1:7" ht="14.25" hidden="1" customHeight="1" x14ac:dyDescent="0.25">
      <c r="A479" s="73" t="s">
        <v>123</v>
      </c>
      <c r="B479" s="73"/>
      <c r="C479" s="73"/>
      <c r="D479" s="43">
        <v>223</v>
      </c>
      <c r="E479" s="37"/>
      <c r="F479" s="37"/>
      <c r="G479" s="37"/>
    </row>
    <row r="480" spans="1:7" ht="30" hidden="1" customHeight="1" x14ac:dyDescent="0.25">
      <c r="A480" s="73" t="s">
        <v>124</v>
      </c>
      <c r="B480" s="73"/>
      <c r="C480" s="73"/>
      <c r="D480" s="43">
        <v>224</v>
      </c>
      <c r="E480" s="37"/>
      <c r="F480" s="37"/>
      <c r="G480" s="37"/>
    </row>
    <row r="481" spans="1:7" ht="30.75" hidden="1" customHeight="1" x14ac:dyDescent="0.25">
      <c r="A481" s="72" t="s">
        <v>125</v>
      </c>
      <c r="B481" s="72"/>
      <c r="C481" s="72"/>
      <c r="D481" s="43">
        <v>225</v>
      </c>
      <c r="E481" s="37"/>
      <c r="F481" s="37"/>
      <c r="G481" s="37"/>
    </row>
    <row r="482" spans="1:7" ht="15.75" hidden="1" customHeight="1" x14ac:dyDescent="0.25">
      <c r="A482" s="72" t="s">
        <v>126</v>
      </c>
      <c r="B482" s="72"/>
      <c r="C482" s="72"/>
      <c r="D482" s="43">
        <v>226</v>
      </c>
      <c r="E482" s="37"/>
      <c r="F482" s="37"/>
      <c r="G482" s="37"/>
    </row>
    <row r="483" spans="1:7" ht="32.25" hidden="1" customHeight="1" x14ac:dyDescent="0.25">
      <c r="A483" s="72" t="s">
        <v>127</v>
      </c>
      <c r="B483" s="72"/>
      <c r="C483" s="72"/>
      <c r="D483" s="43">
        <v>240</v>
      </c>
      <c r="E483" s="37"/>
      <c r="F483" s="37"/>
      <c r="G483" s="37"/>
    </row>
    <row r="484" spans="1:7" ht="15" hidden="1" customHeight="1" x14ac:dyDescent="0.25">
      <c r="A484" s="76" t="s">
        <v>31</v>
      </c>
      <c r="B484" s="77"/>
      <c r="C484" s="77"/>
      <c r="D484" s="43"/>
      <c r="E484" s="37"/>
      <c r="F484" s="37"/>
      <c r="G484" s="37"/>
    </row>
    <row r="485" spans="1:7" ht="48.75" hidden="1" customHeight="1" x14ac:dyDescent="0.25">
      <c r="A485" s="72" t="s">
        <v>128</v>
      </c>
      <c r="B485" s="72"/>
      <c r="C485" s="72"/>
      <c r="D485" s="43">
        <v>241</v>
      </c>
      <c r="E485" s="37"/>
      <c r="F485" s="37"/>
      <c r="G485" s="37"/>
    </row>
    <row r="486" spans="1:7" ht="19.5" hidden="1" customHeight="1" x14ac:dyDescent="0.25">
      <c r="A486" s="72" t="s">
        <v>129</v>
      </c>
      <c r="B486" s="72"/>
      <c r="C486" s="72"/>
      <c r="D486" s="43">
        <v>260</v>
      </c>
      <c r="E486" s="37"/>
      <c r="F486" s="37"/>
      <c r="G486" s="37"/>
    </row>
    <row r="487" spans="1:7" ht="13.5" hidden="1" customHeight="1" x14ac:dyDescent="0.25">
      <c r="A487" s="76" t="s">
        <v>31</v>
      </c>
      <c r="B487" s="77"/>
      <c r="C487" s="77"/>
      <c r="D487" s="43"/>
      <c r="E487" s="37"/>
      <c r="F487" s="37"/>
      <c r="G487" s="37"/>
    </row>
    <row r="488" spans="1:7" ht="34.5" hidden="1" customHeight="1" x14ac:dyDescent="0.25">
      <c r="A488" s="72" t="s">
        <v>130</v>
      </c>
      <c r="B488" s="72"/>
      <c r="C488" s="72"/>
      <c r="D488" s="43">
        <v>262</v>
      </c>
      <c r="E488" s="37"/>
      <c r="F488" s="37"/>
      <c r="G488" s="37"/>
    </row>
    <row r="489" spans="1:7" ht="19.5" hidden="1" customHeight="1" x14ac:dyDescent="0.25">
      <c r="A489" s="72" t="s">
        <v>131</v>
      </c>
      <c r="B489" s="72"/>
      <c r="C489" s="72"/>
      <c r="D489" s="43">
        <v>290</v>
      </c>
      <c r="E489" s="37"/>
      <c r="F489" s="37"/>
      <c r="G489" s="37"/>
    </row>
    <row r="490" spans="1:7" ht="30.75" hidden="1" customHeight="1" x14ac:dyDescent="0.25">
      <c r="A490" s="72" t="s">
        <v>132</v>
      </c>
      <c r="B490" s="72"/>
      <c r="C490" s="72"/>
      <c r="D490" s="43">
        <v>300</v>
      </c>
      <c r="E490" s="37"/>
      <c r="F490" s="37"/>
      <c r="G490" s="37"/>
    </row>
    <row r="491" spans="1:7" ht="20.25" hidden="1" customHeight="1" x14ac:dyDescent="0.25">
      <c r="A491" s="76" t="s">
        <v>31</v>
      </c>
      <c r="B491" s="77"/>
      <c r="C491" s="77"/>
      <c r="D491" s="43"/>
      <c r="E491" s="37"/>
      <c r="F491" s="37"/>
      <c r="G491" s="37"/>
    </row>
    <row r="492" spans="1:7" ht="30.75" hidden="1" customHeight="1" x14ac:dyDescent="0.25">
      <c r="A492" s="72" t="s">
        <v>133</v>
      </c>
      <c r="B492" s="72"/>
      <c r="C492" s="72"/>
      <c r="D492" s="43">
        <v>310</v>
      </c>
      <c r="E492" s="37"/>
      <c r="F492" s="37"/>
      <c r="G492" s="37"/>
    </row>
    <row r="493" spans="1:7" ht="30.75" hidden="1" customHeight="1" x14ac:dyDescent="0.25">
      <c r="A493" s="71" t="s">
        <v>134</v>
      </c>
      <c r="B493" s="71"/>
      <c r="C493" s="71"/>
      <c r="D493" s="46">
        <v>320</v>
      </c>
      <c r="E493" s="40"/>
      <c r="F493" s="40"/>
      <c r="G493" s="40"/>
    </row>
    <row r="494" spans="1:7" ht="34.5" hidden="1" customHeight="1" x14ac:dyDescent="0.25">
      <c r="A494" s="71" t="s">
        <v>135</v>
      </c>
      <c r="B494" s="71"/>
      <c r="C494" s="71"/>
      <c r="D494" s="47">
        <v>330</v>
      </c>
      <c r="E494" s="40"/>
      <c r="F494" s="40"/>
      <c r="G494" s="40"/>
    </row>
    <row r="495" spans="1:7" ht="28.5" hidden="1" customHeight="1" x14ac:dyDescent="0.25">
      <c r="A495" s="72" t="s">
        <v>136</v>
      </c>
      <c r="B495" s="72"/>
      <c r="C495" s="72"/>
      <c r="D495" s="43">
        <v>340</v>
      </c>
      <c r="E495" s="37"/>
      <c r="F495" s="37"/>
      <c r="G495" s="37"/>
    </row>
    <row r="496" spans="1:7" ht="33.75" hidden="1" customHeight="1" x14ac:dyDescent="0.25">
      <c r="A496" s="73" t="s">
        <v>137</v>
      </c>
      <c r="B496" s="73"/>
      <c r="C496" s="73"/>
      <c r="D496" s="43">
        <v>500</v>
      </c>
      <c r="E496" s="54"/>
      <c r="F496" s="54"/>
      <c r="G496" s="54"/>
    </row>
    <row r="497" spans="1:9" ht="20.25" hidden="1" customHeight="1" x14ac:dyDescent="0.25">
      <c r="A497" s="74" t="s">
        <v>31</v>
      </c>
      <c r="B497" s="75"/>
      <c r="C497" s="75"/>
      <c r="D497" s="43"/>
      <c r="E497" s="54"/>
      <c r="F497" s="54"/>
      <c r="G497" s="54"/>
    </row>
    <row r="498" spans="1:9" ht="30.75" hidden="1" customHeight="1" x14ac:dyDescent="0.25">
      <c r="A498" s="73" t="s">
        <v>138</v>
      </c>
      <c r="B498" s="73"/>
      <c r="C498" s="73"/>
      <c r="D498" s="63">
        <v>520</v>
      </c>
      <c r="E498" s="54"/>
      <c r="F498" s="54"/>
      <c r="G498" s="54"/>
    </row>
    <row r="499" spans="1:9" ht="30.75" hidden="1" customHeight="1" x14ac:dyDescent="0.25">
      <c r="A499" s="73" t="s">
        <v>139</v>
      </c>
      <c r="B499" s="73"/>
      <c r="C499" s="73"/>
      <c r="D499" s="63">
        <v>530</v>
      </c>
      <c r="E499" s="54"/>
      <c r="F499" s="54"/>
      <c r="G499" s="54"/>
    </row>
    <row r="500" spans="1:9" x14ac:dyDescent="0.25">
      <c r="A500" s="1"/>
      <c r="B500" s="1"/>
      <c r="C500" s="1"/>
      <c r="D500" s="33"/>
      <c r="E500" s="1"/>
      <c r="F500" s="1"/>
      <c r="G500" s="1"/>
    </row>
    <row r="501" spans="1:9" x14ac:dyDescent="0.25">
      <c r="A501" s="68" t="s">
        <v>181</v>
      </c>
      <c r="B501" s="68"/>
      <c r="C501" s="68"/>
      <c r="D501" s="68"/>
      <c r="E501" s="64"/>
      <c r="F501" s="69" t="s">
        <v>182</v>
      </c>
      <c r="G501" s="69"/>
    </row>
    <row r="502" spans="1:9" x14ac:dyDescent="0.25">
      <c r="A502" s="68"/>
      <c r="B502" s="68"/>
      <c r="C502" s="68"/>
      <c r="D502" s="65"/>
      <c r="E502" s="8" t="s">
        <v>4</v>
      </c>
      <c r="F502" s="67" t="s">
        <v>5</v>
      </c>
      <c r="G502" s="67"/>
    </row>
    <row r="503" spans="1:9" x14ac:dyDescent="0.25">
      <c r="A503" s="68" t="s">
        <v>183</v>
      </c>
      <c r="B503" s="68"/>
      <c r="C503" s="68"/>
      <c r="D503" s="68"/>
      <c r="E503" s="66"/>
      <c r="F503" s="69" t="s">
        <v>184</v>
      </c>
      <c r="G503" s="69"/>
    </row>
    <row r="504" spans="1:9" x14ac:dyDescent="0.25">
      <c r="E504" s="10" t="s">
        <v>4</v>
      </c>
      <c r="F504" s="67" t="s">
        <v>5</v>
      </c>
      <c r="G504" s="67"/>
    </row>
    <row r="505" spans="1:9" x14ac:dyDescent="0.25">
      <c r="A505" s="68" t="s">
        <v>185</v>
      </c>
      <c r="B505" s="68"/>
      <c r="C505" s="68"/>
      <c r="D505" s="68"/>
      <c r="E505" s="66"/>
      <c r="F505" s="69" t="s">
        <v>186</v>
      </c>
      <c r="G505" s="69"/>
    </row>
    <row r="506" spans="1:9" x14ac:dyDescent="0.25">
      <c r="A506" s="68" t="s">
        <v>187</v>
      </c>
      <c r="B506" s="68"/>
      <c r="E506" s="10" t="s">
        <v>4</v>
      </c>
      <c r="F506" s="67" t="s">
        <v>5</v>
      </c>
      <c r="G506" s="67"/>
    </row>
    <row r="510" spans="1:9" s="2" customFormat="1" x14ac:dyDescent="0.25">
      <c r="A510" s="70"/>
      <c r="B510" s="70"/>
      <c r="C510" s="70"/>
      <c r="E510" s="3"/>
      <c r="F510" s="3"/>
      <c r="G510" s="3"/>
      <c r="H510" s="3"/>
      <c r="I510" s="3"/>
    </row>
  </sheetData>
  <mergeCells count="571">
    <mergeCell ref="E1:G1"/>
    <mergeCell ref="E2:G2"/>
    <mergeCell ref="E3:G3"/>
    <mergeCell ref="F4:G4"/>
    <mergeCell ref="F5:G5"/>
    <mergeCell ref="E6:G6"/>
    <mergeCell ref="A22:C22"/>
    <mergeCell ref="A23:C24"/>
    <mergeCell ref="A25:E25"/>
    <mergeCell ref="A26:C28"/>
    <mergeCell ref="D26:G27"/>
    <mergeCell ref="A30:G30"/>
    <mergeCell ref="A10:G10"/>
    <mergeCell ref="A11:G11"/>
    <mergeCell ref="A14:E14"/>
    <mergeCell ref="A17:C18"/>
    <mergeCell ref="A19:E20"/>
    <mergeCell ref="A21:C21"/>
    <mergeCell ref="A38:E38"/>
    <mergeCell ref="F38:G38"/>
    <mergeCell ref="A39:E39"/>
    <mergeCell ref="F39:G39"/>
    <mergeCell ref="A40:E40"/>
    <mergeCell ref="F40:G40"/>
    <mergeCell ref="A32:G32"/>
    <mergeCell ref="A33:G33"/>
    <mergeCell ref="A34:G34"/>
    <mergeCell ref="A35:G35"/>
    <mergeCell ref="A36:G36"/>
    <mergeCell ref="A37:G37"/>
    <mergeCell ref="A44:E44"/>
    <mergeCell ref="F44:G44"/>
    <mergeCell ref="A45:E45"/>
    <mergeCell ref="F45:G45"/>
    <mergeCell ref="A46:E46"/>
    <mergeCell ref="F46:G46"/>
    <mergeCell ref="A41:E41"/>
    <mergeCell ref="F41:G41"/>
    <mergeCell ref="A42:E42"/>
    <mergeCell ref="F42:G42"/>
    <mergeCell ref="A43:E43"/>
    <mergeCell ref="F43:G43"/>
    <mergeCell ref="A50:E50"/>
    <mergeCell ref="F50:G50"/>
    <mergeCell ref="A51:E51"/>
    <mergeCell ref="F51:G51"/>
    <mergeCell ref="A52:E52"/>
    <mergeCell ref="F52:G52"/>
    <mergeCell ref="A47:E47"/>
    <mergeCell ref="F47:G47"/>
    <mergeCell ref="A48:E48"/>
    <mergeCell ref="F48:G48"/>
    <mergeCell ref="A49:E49"/>
    <mergeCell ref="F49:G49"/>
    <mergeCell ref="A56:E56"/>
    <mergeCell ref="F56:G56"/>
    <mergeCell ref="A57:E57"/>
    <mergeCell ref="F57:G57"/>
    <mergeCell ref="A58:E58"/>
    <mergeCell ref="F58:G58"/>
    <mergeCell ref="A53:E53"/>
    <mergeCell ref="F53:G53"/>
    <mergeCell ref="A54:E54"/>
    <mergeCell ref="F54:G54"/>
    <mergeCell ref="A55:E55"/>
    <mergeCell ref="F55:G55"/>
    <mergeCell ref="A62:E62"/>
    <mergeCell ref="F62:G62"/>
    <mergeCell ref="A63:E63"/>
    <mergeCell ref="F63:G63"/>
    <mergeCell ref="A64:E64"/>
    <mergeCell ref="F64:G64"/>
    <mergeCell ref="A59:E59"/>
    <mergeCell ref="F59:G59"/>
    <mergeCell ref="A60:E60"/>
    <mergeCell ref="F60:G60"/>
    <mergeCell ref="A61:E61"/>
    <mergeCell ref="F61:G61"/>
    <mergeCell ref="A68:E68"/>
    <mergeCell ref="F68:G68"/>
    <mergeCell ref="A69:E69"/>
    <mergeCell ref="F69:G69"/>
    <mergeCell ref="A70:E70"/>
    <mergeCell ref="F70:G70"/>
    <mergeCell ref="A65:E65"/>
    <mergeCell ref="F65:G65"/>
    <mergeCell ref="A66:E66"/>
    <mergeCell ref="F66:G66"/>
    <mergeCell ref="A67:E67"/>
    <mergeCell ref="F67:G67"/>
    <mergeCell ref="A74:E74"/>
    <mergeCell ref="F74:G74"/>
    <mergeCell ref="A75:E75"/>
    <mergeCell ref="F75:G75"/>
    <mergeCell ref="A76:E76"/>
    <mergeCell ref="F76:G76"/>
    <mergeCell ref="A71:E71"/>
    <mergeCell ref="F71:G71"/>
    <mergeCell ref="A72:E72"/>
    <mergeCell ref="F72:G72"/>
    <mergeCell ref="A73:E73"/>
    <mergeCell ref="F73:G73"/>
    <mergeCell ref="A80:E80"/>
    <mergeCell ref="F80:G80"/>
    <mergeCell ref="A81:E81"/>
    <mergeCell ref="F81:G81"/>
    <mergeCell ref="A82:E82"/>
    <mergeCell ref="F82:G82"/>
    <mergeCell ref="A77:E77"/>
    <mergeCell ref="F77:G77"/>
    <mergeCell ref="A78:E78"/>
    <mergeCell ref="F78:G78"/>
    <mergeCell ref="A79:E79"/>
    <mergeCell ref="F79:G79"/>
    <mergeCell ref="A86:E86"/>
    <mergeCell ref="F86:G86"/>
    <mergeCell ref="A87:E87"/>
    <mergeCell ref="F87:G87"/>
    <mergeCell ref="A88:E88"/>
    <mergeCell ref="F88:G88"/>
    <mergeCell ref="A83:E83"/>
    <mergeCell ref="F83:G83"/>
    <mergeCell ref="A84:E84"/>
    <mergeCell ref="F84:G84"/>
    <mergeCell ref="A85:E85"/>
    <mergeCell ref="F85:G85"/>
    <mergeCell ref="A92:E92"/>
    <mergeCell ref="F92:G92"/>
    <mergeCell ref="A93:E93"/>
    <mergeCell ref="F93:G93"/>
    <mergeCell ref="A94:E94"/>
    <mergeCell ref="F94:G94"/>
    <mergeCell ref="A89:E89"/>
    <mergeCell ref="F89:G89"/>
    <mergeCell ref="A90:E90"/>
    <mergeCell ref="F90:G90"/>
    <mergeCell ref="A91:E91"/>
    <mergeCell ref="F91:G91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110:E110"/>
    <mergeCell ref="F110:G110"/>
    <mergeCell ref="A112:G112"/>
    <mergeCell ref="A113:C114"/>
    <mergeCell ref="D113:D114"/>
    <mergeCell ref="E113:E114"/>
    <mergeCell ref="F113:G113"/>
    <mergeCell ref="A107:E107"/>
    <mergeCell ref="F107:G107"/>
    <mergeCell ref="A108:E108"/>
    <mergeCell ref="F108:G108"/>
    <mergeCell ref="A109:E109"/>
    <mergeCell ref="F109:G109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45:C145"/>
    <mergeCell ref="A146:C146"/>
    <mergeCell ref="A147:C147"/>
    <mergeCell ref="A148:C148"/>
    <mergeCell ref="A149:C149"/>
    <mergeCell ref="A150:C150"/>
    <mergeCell ref="A139:C139"/>
    <mergeCell ref="A140:C140"/>
    <mergeCell ref="A141:C141"/>
    <mergeCell ref="A142:C142"/>
    <mergeCell ref="A143:C143"/>
    <mergeCell ref="A144:C144"/>
    <mergeCell ref="A157:C157"/>
    <mergeCell ref="A158:C158"/>
    <mergeCell ref="A159:C159"/>
    <mergeCell ref="A160:C160"/>
    <mergeCell ref="A161:C161"/>
    <mergeCell ref="A162:C162"/>
    <mergeCell ref="A151:C151"/>
    <mergeCell ref="A152:C152"/>
    <mergeCell ref="A153:C153"/>
    <mergeCell ref="A154:C154"/>
    <mergeCell ref="A155:C155"/>
    <mergeCell ref="A156:C156"/>
    <mergeCell ref="A169:C169"/>
    <mergeCell ref="A171:G171"/>
    <mergeCell ref="A172:C173"/>
    <mergeCell ref="D172:D173"/>
    <mergeCell ref="E172:E173"/>
    <mergeCell ref="F172:G172"/>
    <mergeCell ref="A163:C163"/>
    <mergeCell ref="A164:C164"/>
    <mergeCell ref="A165:C165"/>
    <mergeCell ref="A166:C166"/>
    <mergeCell ref="A167:C167"/>
    <mergeCell ref="A168:C168"/>
    <mergeCell ref="A180:C180"/>
    <mergeCell ref="A181:C181"/>
    <mergeCell ref="A182:C182"/>
    <mergeCell ref="A183:C183"/>
    <mergeCell ref="A184:C184"/>
    <mergeCell ref="A185:C185"/>
    <mergeCell ref="A174:G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41:C241"/>
    <mergeCell ref="A242:C242"/>
    <mergeCell ref="A243:C243"/>
    <mergeCell ref="A244:C244"/>
    <mergeCell ref="A245:C245"/>
    <mergeCell ref="A246:C246"/>
    <mergeCell ref="A234:C234"/>
    <mergeCell ref="A235:C235"/>
    <mergeCell ref="A236:C236"/>
    <mergeCell ref="A237:C237"/>
    <mergeCell ref="A238:C238"/>
    <mergeCell ref="A240:C240"/>
    <mergeCell ref="A253:C253"/>
    <mergeCell ref="A254:C254"/>
    <mergeCell ref="A255:C255"/>
    <mergeCell ref="A256:C256"/>
    <mergeCell ref="A257:C257"/>
    <mergeCell ref="A258:C258"/>
    <mergeCell ref="A247:C247"/>
    <mergeCell ref="A248:C248"/>
    <mergeCell ref="A249:C249"/>
    <mergeCell ref="A250:C250"/>
    <mergeCell ref="A251:C251"/>
    <mergeCell ref="A252:C252"/>
    <mergeCell ref="A265:C265"/>
    <mergeCell ref="A266:C266"/>
    <mergeCell ref="A267:G267"/>
    <mergeCell ref="A268:C268"/>
    <mergeCell ref="A269:C269"/>
    <mergeCell ref="A270:C270"/>
    <mergeCell ref="A259:C259"/>
    <mergeCell ref="A260:C260"/>
    <mergeCell ref="A261:C261"/>
    <mergeCell ref="A262:C262"/>
    <mergeCell ref="A263:C263"/>
    <mergeCell ref="A264:C264"/>
    <mergeCell ref="A277:C277"/>
    <mergeCell ref="A278:C278"/>
    <mergeCell ref="A279:C279"/>
    <mergeCell ref="A280:C280"/>
    <mergeCell ref="A281:C281"/>
    <mergeCell ref="A282:C282"/>
    <mergeCell ref="A271:C271"/>
    <mergeCell ref="A272:C272"/>
    <mergeCell ref="A273:C273"/>
    <mergeCell ref="A274:C274"/>
    <mergeCell ref="A275:C275"/>
    <mergeCell ref="A276:C276"/>
    <mergeCell ref="A289:C289"/>
    <mergeCell ref="A290:C290"/>
    <mergeCell ref="A291:C291"/>
    <mergeCell ref="A292:C292"/>
    <mergeCell ref="A293:C293"/>
    <mergeCell ref="A294:C294"/>
    <mergeCell ref="A283:C283"/>
    <mergeCell ref="A284:C284"/>
    <mergeCell ref="A285:C285"/>
    <mergeCell ref="A286:C286"/>
    <mergeCell ref="A287:C287"/>
    <mergeCell ref="A288:C288"/>
    <mergeCell ref="A301:C301"/>
    <mergeCell ref="A302:C302"/>
    <mergeCell ref="A303:C303"/>
    <mergeCell ref="A304:C304"/>
    <mergeCell ref="A305:C305"/>
    <mergeCell ref="A306:C306"/>
    <mergeCell ref="A295:C295"/>
    <mergeCell ref="A296:C296"/>
    <mergeCell ref="A297:C297"/>
    <mergeCell ref="A298:C298"/>
    <mergeCell ref="A299:C299"/>
    <mergeCell ref="A300:C300"/>
    <mergeCell ref="A313:C313"/>
    <mergeCell ref="A314:C314"/>
    <mergeCell ref="A315:C315"/>
    <mergeCell ref="A316:C316"/>
    <mergeCell ref="A317:C317"/>
    <mergeCell ref="A318:C318"/>
    <mergeCell ref="A307:C307"/>
    <mergeCell ref="A308:C308"/>
    <mergeCell ref="A309:C309"/>
    <mergeCell ref="A310:C310"/>
    <mergeCell ref="A311:C311"/>
    <mergeCell ref="A312:C312"/>
    <mergeCell ref="A325:C325"/>
    <mergeCell ref="A326:C326"/>
    <mergeCell ref="A327:C327"/>
    <mergeCell ref="A328:C328"/>
    <mergeCell ref="A329:C329"/>
    <mergeCell ref="A330:C330"/>
    <mergeCell ref="A319:C319"/>
    <mergeCell ref="A320:C320"/>
    <mergeCell ref="A321:C321"/>
    <mergeCell ref="A322:C322"/>
    <mergeCell ref="A323:C323"/>
    <mergeCell ref="A324:C324"/>
    <mergeCell ref="A337:C337"/>
    <mergeCell ref="A338:C338"/>
    <mergeCell ref="A339:C339"/>
    <mergeCell ref="A340:C340"/>
    <mergeCell ref="A341:C341"/>
    <mergeCell ref="A342:C342"/>
    <mergeCell ref="A331:C331"/>
    <mergeCell ref="A332:C332"/>
    <mergeCell ref="A333:C333"/>
    <mergeCell ref="A334:C334"/>
    <mergeCell ref="A335:C335"/>
    <mergeCell ref="A336:C336"/>
    <mergeCell ref="A349:C349"/>
    <mergeCell ref="A350:C350"/>
    <mergeCell ref="A351:C351"/>
    <mergeCell ref="A352:C352"/>
    <mergeCell ref="A353:C353"/>
    <mergeCell ref="A354:C354"/>
    <mergeCell ref="A343:C343"/>
    <mergeCell ref="A344:C344"/>
    <mergeCell ref="A345:C345"/>
    <mergeCell ref="A346:C346"/>
    <mergeCell ref="A347:C347"/>
    <mergeCell ref="A348:C348"/>
    <mergeCell ref="A362:C362"/>
    <mergeCell ref="A363:C363"/>
    <mergeCell ref="A364:C364"/>
    <mergeCell ref="A365:C365"/>
    <mergeCell ref="A366:C366"/>
    <mergeCell ref="A367:C367"/>
    <mergeCell ref="A355:C355"/>
    <mergeCell ref="A356:C356"/>
    <mergeCell ref="A357:C357"/>
    <mergeCell ref="A359:G359"/>
    <mergeCell ref="A360:C360"/>
    <mergeCell ref="A361:C361"/>
    <mergeCell ref="A374:C374"/>
    <mergeCell ref="A375:C375"/>
    <mergeCell ref="A376:C376"/>
    <mergeCell ref="A377:C377"/>
    <mergeCell ref="A378:C378"/>
    <mergeCell ref="A379:C379"/>
    <mergeCell ref="A368:C368"/>
    <mergeCell ref="A369:C369"/>
    <mergeCell ref="A370:C370"/>
    <mergeCell ref="A371:C371"/>
    <mergeCell ref="A372:C372"/>
    <mergeCell ref="A373:C373"/>
    <mergeCell ref="A386:C386"/>
    <mergeCell ref="A387:C387"/>
    <mergeCell ref="A388:C388"/>
    <mergeCell ref="A389:C389"/>
    <mergeCell ref="A390:C390"/>
    <mergeCell ref="A391:C391"/>
    <mergeCell ref="A380:C380"/>
    <mergeCell ref="A381:C381"/>
    <mergeCell ref="A382:C382"/>
    <mergeCell ref="A383:C383"/>
    <mergeCell ref="A384:C384"/>
    <mergeCell ref="A385:C385"/>
    <mergeCell ref="A398:C398"/>
    <mergeCell ref="A399:C399"/>
    <mergeCell ref="A400:C400"/>
    <mergeCell ref="A401:C401"/>
    <mergeCell ref="A402:C402"/>
    <mergeCell ref="A403:C403"/>
    <mergeCell ref="A392:C392"/>
    <mergeCell ref="A393:C393"/>
    <mergeCell ref="A394:C394"/>
    <mergeCell ref="A395:C395"/>
    <mergeCell ref="A396:C396"/>
    <mergeCell ref="A397:C397"/>
    <mergeCell ref="A410:C410"/>
    <mergeCell ref="A411:C411"/>
    <mergeCell ref="A412:C412"/>
    <mergeCell ref="A413:C413"/>
    <mergeCell ref="A414:C414"/>
    <mergeCell ref="A415:C415"/>
    <mergeCell ref="A404:C404"/>
    <mergeCell ref="A405:C405"/>
    <mergeCell ref="A406:C406"/>
    <mergeCell ref="A407:C407"/>
    <mergeCell ref="A408:C408"/>
    <mergeCell ref="A409:C409"/>
    <mergeCell ref="A422:C422"/>
    <mergeCell ref="A423:C423"/>
    <mergeCell ref="A424:G424"/>
    <mergeCell ref="A425:C425"/>
    <mergeCell ref="A426:C426"/>
    <mergeCell ref="A427:C427"/>
    <mergeCell ref="A416:C416"/>
    <mergeCell ref="A417:C417"/>
    <mergeCell ref="A418:C418"/>
    <mergeCell ref="A419:C419"/>
    <mergeCell ref="A420:C420"/>
    <mergeCell ref="A421:C421"/>
    <mergeCell ref="A434:C434"/>
    <mergeCell ref="A435:C435"/>
    <mergeCell ref="A436:C436"/>
    <mergeCell ref="A437:C437"/>
    <mergeCell ref="A438:C438"/>
    <mergeCell ref="A439:C439"/>
    <mergeCell ref="A428:C428"/>
    <mergeCell ref="A429:C429"/>
    <mergeCell ref="A430:C430"/>
    <mergeCell ref="A431:C431"/>
    <mergeCell ref="A432:C432"/>
    <mergeCell ref="A433:C433"/>
    <mergeCell ref="A446:C446"/>
    <mergeCell ref="A447:C447"/>
    <mergeCell ref="A448:C448"/>
    <mergeCell ref="A449:C449"/>
    <mergeCell ref="A450:C450"/>
    <mergeCell ref="A451:C451"/>
    <mergeCell ref="A440:C440"/>
    <mergeCell ref="A441:C441"/>
    <mergeCell ref="A442:C442"/>
    <mergeCell ref="A443:C443"/>
    <mergeCell ref="A444:C444"/>
    <mergeCell ref="A445:C445"/>
    <mergeCell ref="A458:C458"/>
    <mergeCell ref="A459:C459"/>
    <mergeCell ref="A460:G460"/>
    <mergeCell ref="A461:C461"/>
    <mergeCell ref="A462:C462"/>
    <mergeCell ref="A463:C463"/>
    <mergeCell ref="A452:C452"/>
    <mergeCell ref="A453:C453"/>
    <mergeCell ref="A454:C454"/>
    <mergeCell ref="A455:C455"/>
    <mergeCell ref="A456:C456"/>
    <mergeCell ref="A457:C457"/>
    <mergeCell ref="A470:C470"/>
    <mergeCell ref="A471:C471"/>
    <mergeCell ref="A472:C472"/>
    <mergeCell ref="A473:C473"/>
    <mergeCell ref="A474:C474"/>
    <mergeCell ref="A475:C475"/>
    <mergeCell ref="A464:C464"/>
    <mergeCell ref="A465:C465"/>
    <mergeCell ref="A466:C466"/>
    <mergeCell ref="A467:C467"/>
    <mergeCell ref="A468:C468"/>
    <mergeCell ref="A469:C469"/>
    <mergeCell ref="A482:C482"/>
    <mergeCell ref="A483:C483"/>
    <mergeCell ref="A484:C484"/>
    <mergeCell ref="A485:C485"/>
    <mergeCell ref="A486:C486"/>
    <mergeCell ref="A487:C487"/>
    <mergeCell ref="A476:C476"/>
    <mergeCell ref="A477:C477"/>
    <mergeCell ref="A478:C478"/>
    <mergeCell ref="A479:C479"/>
    <mergeCell ref="A480:C480"/>
    <mergeCell ref="A481:C481"/>
    <mergeCell ref="A494:C494"/>
    <mergeCell ref="A495:C495"/>
    <mergeCell ref="A496:C496"/>
    <mergeCell ref="A497:C497"/>
    <mergeCell ref="A498:C498"/>
    <mergeCell ref="A499:C499"/>
    <mergeCell ref="A488:C488"/>
    <mergeCell ref="A489:C489"/>
    <mergeCell ref="A490:C490"/>
    <mergeCell ref="A491:C491"/>
    <mergeCell ref="A492:C492"/>
    <mergeCell ref="A493:C493"/>
    <mergeCell ref="F504:G504"/>
    <mergeCell ref="A505:D505"/>
    <mergeCell ref="F505:G505"/>
    <mergeCell ref="A506:B506"/>
    <mergeCell ref="F506:G506"/>
    <mergeCell ref="A510:C510"/>
    <mergeCell ref="A501:D501"/>
    <mergeCell ref="F501:G501"/>
    <mergeCell ref="A502:C502"/>
    <mergeCell ref="F502:G502"/>
    <mergeCell ref="A503:D503"/>
    <mergeCell ref="F503:G503"/>
  </mergeCells>
  <conditionalFormatting sqref="A1:D1 H1:IV14 A267:IV65536 A181:IV189 A194:IV206 A190:E193 G190:IV193 A15:IV179">
    <cfRule type="cellIs" dxfId="25" priority="26" stopIfTrue="1" operator="equal">
      <formula>0</formula>
    </cfRule>
  </conditionalFormatting>
  <conditionalFormatting sqref="E1:G1">
    <cfRule type="cellIs" dxfId="24" priority="25" stopIfTrue="1" operator="equal">
      <formula>0</formula>
    </cfRule>
  </conditionalFormatting>
  <conditionalFormatting sqref="G180:IV180">
    <cfRule type="cellIs" dxfId="23" priority="24" stopIfTrue="1" operator="equal">
      <formula>0</formula>
    </cfRule>
  </conditionalFormatting>
  <conditionalFormatting sqref="A180:F180">
    <cfRule type="cellIs" dxfId="22" priority="23" stopIfTrue="1" operator="equal">
      <formula>0</formula>
    </cfRule>
  </conditionalFormatting>
  <conditionalFormatting sqref="F208:F236">
    <cfRule type="cellIs" dxfId="21" priority="22" stopIfTrue="1" operator="equal">
      <formula>0</formula>
    </cfRule>
  </conditionalFormatting>
  <conditionalFormatting sqref="A208:E233 G208:IV239 A239:D239 D236:E236 E234:E235">
    <cfRule type="cellIs" dxfId="20" priority="21" stopIfTrue="1" operator="equal">
      <formula>0</formula>
    </cfRule>
  </conditionalFormatting>
  <conditionalFormatting sqref="G207:IV207">
    <cfRule type="cellIs" dxfId="19" priority="20" stopIfTrue="1" operator="equal">
      <formula>0</formula>
    </cfRule>
  </conditionalFormatting>
  <conditionalFormatting sqref="A207:F207">
    <cfRule type="cellIs" dxfId="18" priority="19" stopIfTrue="1" operator="equal">
      <formula>0</formula>
    </cfRule>
  </conditionalFormatting>
  <conditionalFormatting sqref="H240:IV266">
    <cfRule type="cellIs" dxfId="17" priority="18" stopIfTrue="1" operator="equal">
      <formula>0</formula>
    </cfRule>
  </conditionalFormatting>
  <conditionalFormatting sqref="A240:G266">
    <cfRule type="cellIs" dxfId="16" priority="17" stopIfTrue="1" operator="equal">
      <formula>0</formula>
    </cfRule>
  </conditionalFormatting>
  <conditionalFormatting sqref="A3:G5 A2:D2">
    <cfRule type="cellIs" dxfId="15" priority="16" stopIfTrue="1" operator="equal">
      <formula>0</formula>
    </cfRule>
  </conditionalFormatting>
  <conditionalFormatting sqref="E2:G2">
    <cfRule type="cellIs" dxfId="14" priority="15" stopIfTrue="1" operator="equal">
      <formula>0</formula>
    </cfRule>
  </conditionalFormatting>
  <conditionalFormatting sqref="A6:G14">
    <cfRule type="cellIs" dxfId="13" priority="14" stopIfTrue="1" operator="equal">
      <formula>0</formula>
    </cfRule>
  </conditionalFormatting>
  <conditionalFormatting sqref="E428 E439:E453">
    <cfRule type="cellIs" dxfId="12" priority="13" stopIfTrue="1" operator="equal">
      <formula>0</formula>
    </cfRule>
  </conditionalFormatting>
  <conditionalFormatting sqref="F432">
    <cfRule type="cellIs" dxfId="11" priority="12" stopIfTrue="1" operator="equal">
      <formula>0</formula>
    </cfRule>
  </conditionalFormatting>
  <conditionalFormatting sqref="F190:F193">
    <cfRule type="cellIs" dxfId="10" priority="11" stopIfTrue="1" operator="equal">
      <formula>0</formula>
    </cfRule>
  </conditionalFormatting>
  <conditionalFormatting sqref="A234:C234">
    <cfRule type="cellIs" dxfId="9" priority="10" stopIfTrue="1" operator="equal">
      <formula>0</formula>
    </cfRule>
  </conditionalFormatting>
  <conditionalFormatting sqref="A235:C235">
    <cfRule type="cellIs" dxfId="8" priority="9" stopIfTrue="1" operator="equal">
      <formula>0</formula>
    </cfRule>
  </conditionalFormatting>
  <conditionalFormatting sqref="A236:C236">
    <cfRule type="cellIs" dxfId="7" priority="8" stopIfTrue="1" operator="equal">
      <formula>0</formula>
    </cfRule>
  </conditionalFormatting>
  <conditionalFormatting sqref="A237:C237">
    <cfRule type="cellIs" dxfId="6" priority="7" stopIfTrue="1" operator="equal">
      <formula>0</formula>
    </cfRule>
  </conditionalFormatting>
  <conditionalFormatting sqref="A238:C238">
    <cfRule type="cellIs" dxfId="5" priority="6" stopIfTrue="1" operator="equal">
      <formula>0</formula>
    </cfRule>
  </conditionalFormatting>
  <conditionalFormatting sqref="D235">
    <cfRule type="cellIs" dxfId="4" priority="5" stopIfTrue="1" operator="equal">
      <formula>0</formula>
    </cfRule>
  </conditionalFormatting>
  <conditionalFormatting sqref="D237">
    <cfRule type="cellIs" dxfId="3" priority="4" stopIfTrue="1" operator="equal">
      <formula>0</formula>
    </cfRule>
  </conditionalFormatting>
  <conditionalFormatting sqref="D238">
    <cfRule type="cellIs" dxfId="2" priority="3" stopIfTrue="1" operator="equal">
      <formula>0</formula>
    </cfRule>
  </conditionalFormatting>
  <conditionalFormatting sqref="E237:F239">
    <cfRule type="cellIs" dxfId="1" priority="2" stopIfTrue="1" operator="equal">
      <formula>0</formula>
    </cfRule>
  </conditionalFormatting>
  <conditionalFormatting sqref="D23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20.10.16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2016-10-20T02:46:59Z</dcterms:modified>
</cp:coreProperties>
</file>